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H\"/>
    </mc:Choice>
  </mc:AlternateContent>
  <xr:revisionPtr revIDLastSave="0" documentId="8_{80B74581-ECC8-4096-8927-B81A1DE82B9D}" xr6:coauthVersionLast="47" xr6:coauthVersionMax="47" xr10:uidLastSave="{00000000-0000-0000-0000-000000000000}"/>
  <bookViews>
    <workbookView xWindow="-108" yWindow="-108" windowWidth="23256" windowHeight="12456" xr2:uid="{97930472-F816-4045-AD77-86A820A00654}"/>
  </bookViews>
  <sheets>
    <sheet name="IBSKCB26H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1" l="1"/>
  <c r="O42" i="1" s="1"/>
  <c r="M41" i="1"/>
  <c r="O41" i="1" s="1"/>
  <c r="O43" i="1" s="1"/>
  <c r="M39" i="1"/>
  <c r="O39" i="1" s="1"/>
  <c r="C39" i="1"/>
  <c r="L38" i="1"/>
  <c r="M38" i="1" s="1"/>
  <c r="O38" i="1" s="1"/>
  <c r="L37" i="1"/>
  <c r="M37" i="1" s="1"/>
  <c r="O37" i="1" s="1"/>
  <c r="O40" i="1" s="1"/>
  <c r="M34" i="1"/>
  <c r="O34" i="1" s="1"/>
  <c r="M33" i="1"/>
  <c r="O33" i="1" s="1"/>
  <c r="O32" i="1"/>
  <c r="M32" i="1"/>
  <c r="M31" i="1"/>
  <c r="O31" i="1" s="1"/>
  <c r="M30" i="1"/>
  <c r="O30" i="1" s="1"/>
  <c r="M29" i="1"/>
  <c r="O29" i="1" s="1"/>
  <c r="O28" i="1"/>
  <c r="M28" i="1"/>
  <c r="M27" i="1"/>
  <c r="O27" i="1" s="1"/>
  <c r="M26" i="1"/>
  <c r="O26" i="1" s="1"/>
  <c r="L25" i="1"/>
  <c r="M24" i="1"/>
  <c r="O24" i="1" s="1"/>
  <c r="L24" i="1"/>
  <c r="M23" i="1"/>
  <c r="M22" i="1"/>
  <c r="O22" i="1" s="1"/>
  <c r="L22" i="1"/>
  <c r="M21" i="1"/>
  <c r="O21" i="1" s="1"/>
  <c r="L21" i="1"/>
  <c r="M20" i="1"/>
  <c r="O20" i="1" s="1"/>
  <c r="L20" i="1"/>
  <c r="L19" i="1"/>
  <c r="M19" i="1" s="1"/>
  <c r="O19" i="1" s="1"/>
  <c r="O17" i="1"/>
  <c r="M17" i="1"/>
  <c r="O15" i="1"/>
  <c r="M15" i="1"/>
  <c r="L15" i="1"/>
  <c r="M14" i="1"/>
  <c r="O14" i="1" s="1"/>
  <c r="O18" i="1" s="1"/>
  <c r="L14" i="1"/>
  <c r="O13" i="1"/>
  <c r="M13" i="1"/>
  <c r="L13" i="1"/>
  <c r="O23" i="1" l="1"/>
  <c r="O36" i="1"/>
  <c r="O44" i="1" s="1"/>
  <c r="O45" i="1" l="1"/>
  <c r="O46" i="1" s="1"/>
</calcChain>
</file>

<file path=xl/sharedStrings.xml><?xml version="1.0" encoding="utf-8"?>
<sst xmlns="http://schemas.openxmlformats.org/spreadsheetml/2006/main" count="118" uniqueCount="55">
  <si>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</si>
  <si>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</si>
  <si>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</si>
  <si>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</si>
  <si>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</si>
  <si>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</si>
  <si>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</si>
  <si>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</si>
  <si>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</si>
  <si>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</si>
  <si>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</si>
  <si>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</si>
  <si>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</si>
  <si>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</si>
  <si>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</si>
  <si>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</si>
  <si>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</si>
  <si>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</si>
  <si>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</si>
  <si>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</si>
  <si>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</si>
  <si>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</si>
  <si>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</si>
  <si>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</si>
  <si>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</si>
  <si>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</si>
  <si>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</si>
  <si>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</si>
  <si>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</si>
  <si>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</si>
  <si>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</si>
  <si>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</si>
  <si>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</si>
  <si>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</si>
  <si>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</si>
  <si>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</si>
  <si>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</si>
  <si>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</si>
  <si>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</si>
  <si>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</si>
  <si>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</si>
  <si>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</si>
  <si>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</si>
  <si>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</si>
  <si>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panjang 15-16 yard  kewalram</t>
  </si>
  <si>
    <t>GRAND TOTAL COGS</t>
  </si>
  <si>
    <t>IBSKCB26H030</t>
  </si>
  <si>
    <t>PLUM</t>
  </si>
  <si>
    <t>SKORT</t>
  </si>
  <si>
    <t>100% Poly, fw : 57-58", 210-220gsm</t>
  </si>
  <si>
    <t>COLOR BOX</t>
  </si>
  <si>
    <t>AV 47/714812 SALUR</t>
  </si>
  <si>
    <t>AV 47/714812 SALUR INNER SKORT</t>
  </si>
  <si>
    <t>ASAHI POCKETING</t>
  </si>
  <si>
    <t>INVISIBLE ZIPPER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</si>
</sst>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21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43" fontId="11" fillId="2" borderId="12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165" fontId="9" fillId="2" borderId="12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0" fontId="12" fillId="0" borderId="0" xfId="0" applyFont="1"/>
    <xf numFmtId="4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9" fillId="2" borderId="12" xfId="0" applyNumberFormat="1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1" fontId="13" fillId="2" borderId="5" xfId="0" applyNumberFormat="1" applyFont="1" applyFill="1" applyBorder="1"/>
    <xf numFmtId="0" fontId="14" fillId="2" borderId="12" xfId="0" applyFont="1" applyFill="1" applyBorder="1"/>
    <xf numFmtId="0" fontId="14" fillId="2" borderId="12" xfId="0" applyFont="1" applyFill="1" applyBorder="1" applyAlignment="1">
      <alignment horizontal="center"/>
    </xf>
    <xf numFmtId="167" fontId="15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9" fillId="2" borderId="12" xfId="2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0" fontId="11" fillId="0" borderId="5" xfId="2" applyFont="1" applyBorder="1"/>
    <xf numFmtId="0" fontId="14" fillId="2" borderId="12" xfId="2" applyFont="1" applyFill="1" applyBorder="1"/>
    <xf numFmtId="0" fontId="9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2" fillId="3" borderId="0" xfId="0" applyNumberFormat="1" applyFont="1" applyFill="1"/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1" fillId="2" borderId="0" xfId="0" applyFont="1" applyFill="1"/>
    <xf numFmtId="2" fontId="9" fillId="2" borderId="12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8" fontId="9" fillId="2" borderId="12" xfId="2" applyNumberFormat="1" applyFont="1" applyFill="1" applyBorder="1" applyAlignment="1">
      <alignment horizontal="center"/>
    </xf>
    <xf numFmtId="165" fontId="9" fillId="2" borderId="12" xfId="2" applyNumberFormat="1" applyFont="1" applyFill="1" applyBorder="1" applyAlignment="1">
      <alignment horizontal="center"/>
    </xf>
    <xf numFmtId="166" fontId="4" fillId="2" borderId="12" xfId="2" applyNumberFormat="1" applyFont="1" applyFill="1" applyBorder="1"/>
    <xf numFmtId="2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 applyAlignment="1">
      <alignment horizontal="center"/>
    </xf>
    <xf numFmtId="165" fontId="4" fillId="2" borderId="12" xfId="2" applyNumberFormat="1" applyFont="1" applyFill="1" applyBorder="1" applyAlignment="1">
      <alignment horizontal="center"/>
    </xf>
    <xf numFmtId="0" fontId="14" fillId="2" borderId="12" xfId="2" applyFont="1" applyFill="1" applyBorder="1" applyAlignment="1">
      <alignment horizontal="center"/>
    </xf>
    <xf numFmtId="0" fontId="18" fillId="2" borderId="12" xfId="2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48A363DF-ED49-45B7-91BC-1A0A74055F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489857</xdr:colOff>
      <xdr:row>0</xdr:row>
      <xdr:rowOff>10886</xdr:rowOff>
    </xdr:from>
    <xdr:ext cx="2242458" cy="1850571"/>
    <xdr:pic>
      <xdr:nvPicPr>
        <xdr:cNvPr id="4" name="image7.png" title="Image">
          <a:extLst>
            <a:ext uri="{FF2B5EF4-FFF2-40B4-BE49-F238E27FC236}">
              <a16:creationId xmlns:a16="http://schemas.microsoft.com/office/drawing/2014/main" id="{98582B30-1C88-4E01-948B-E7B42C4A7F4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21859" t="9921" r="6688" b="18849"/>
        <a:stretch>
          <a:fillRect/>
        </a:stretch>
      </xdr:blipFill>
      <xdr:spPr>
        <a:xfrm>
          <a:off x="9610997" y="10886"/>
          <a:ext cx="2242458" cy="185057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10170-CC95-4689-9048-A4D5EDCCD50F}">
  <dimension ref="A1:Z999"/>
  <sheetViews>
    <sheetView tabSelected="1" workbookViewId="0">
      <selection activeCell="C3" sqref="C3"/>
    </sheetView>
  </sheetViews>
  <sheetFormatPr defaultColWidth="16" defaultRowHeight="14.4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11" t="s">
        <v>46</v>
      </c>
      <c r="D3" s="7"/>
      <c r="E3" s="8" t="s">
        <v>2</v>
      </c>
      <c r="F3" s="8"/>
      <c r="G3" s="9"/>
      <c r="H3" s="9"/>
      <c r="I3" s="10"/>
      <c r="J3" s="10"/>
      <c r="K3" s="10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1" t="s">
        <v>47</v>
      </c>
      <c r="D4" s="7"/>
      <c r="E4" s="8" t="s">
        <v>4</v>
      </c>
      <c r="F4" s="12" t="s">
        <v>48</v>
      </c>
      <c r="G4" s="2"/>
      <c r="H4" s="2"/>
      <c r="I4" s="10"/>
      <c r="J4" s="10"/>
      <c r="K4" s="10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2500</v>
      </c>
      <c r="D5" s="7" t="s">
        <v>6</v>
      </c>
      <c r="E5" s="15" t="s">
        <v>7</v>
      </c>
      <c r="F5" s="15" t="s">
        <v>49</v>
      </c>
      <c r="G5" s="10"/>
      <c r="H5" s="10"/>
      <c r="I5" s="10"/>
      <c r="J5" s="10"/>
      <c r="K5" s="10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7"/>
      <c r="E6" s="7"/>
      <c r="F6" s="10"/>
      <c r="G6" s="10"/>
      <c r="H6" s="10"/>
      <c r="I6" s="10"/>
      <c r="J6" s="10"/>
      <c r="K6" s="10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50</v>
      </c>
      <c r="D7" s="16"/>
      <c r="E7" s="16"/>
      <c r="F7" s="19"/>
      <c r="G7" s="2"/>
      <c r="H7" s="2"/>
      <c r="I7" s="10"/>
      <c r="J7" s="10"/>
      <c r="K7" s="10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9</v>
      </c>
      <c r="B10" s="22" t="s">
        <v>10</v>
      </c>
      <c r="C10" s="23"/>
      <c r="D10" s="24"/>
      <c r="E10" s="21" t="s">
        <v>11</v>
      </c>
      <c r="F10" s="22" t="s">
        <v>12</v>
      </c>
      <c r="G10" s="24"/>
      <c r="H10" s="25" t="s">
        <v>13</v>
      </c>
      <c r="I10" s="26"/>
      <c r="J10" s="26"/>
      <c r="K10" s="26"/>
      <c r="L10" s="27"/>
      <c r="M10" s="21" t="s">
        <v>14</v>
      </c>
      <c r="N10" s="28" t="s">
        <v>15</v>
      </c>
      <c r="O10" s="21" t="s">
        <v>16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17</v>
      </c>
      <c r="I11" s="34" t="s">
        <v>18</v>
      </c>
      <c r="J11" s="34" t="s">
        <v>19</v>
      </c>
      <c r="K11" s="35" t="s">
        <v>20</v>
      </c>
      <c r="L11" s="34" t="s">
        <v>21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22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5" t="s">
        <v>51</v>
      </c>
      <c r="C13" s="26"/>
      <c r="D13" s="27"/>
      <c r="E13" s="38" t="s">
        <v>47</v>
      </c>
      <c r="F13" s="48">
        <v>0.89</v>
      </c>
      <c r="G13" s="39" t="s">
        <v>23</v>
      </c>
      <c r="H13" s="39">
        <v>1</v>
      </c>
      <c r="I13" s="39" t="s">
        <v>24</v>
      </c>
      <c r="J13" s="40">
        <v>30180</v>
      </c>
      <c r="K13" s="41" t="s">
        <v>25</v>
      </c>
      <c r="L13" s="42">
        <f t="shared" ref="L13:L15" si="0">IF(H13="","",(IF(K13="Local",(J13/H13),(J13/H13*1.3))))</f>
        <v>30180</v>
      </c>
      <c r="M13" s="43">
        <f>+F13*J13</f>
        <v>26860.2</v>
      </c>
      <c r="N13" s="44">
        <v>0</v>
      </c>
      <c r="O13" s="43">
        <f t="shared" ref="O13:O15" si="1">IF(M13="","",(M13*(1+N13)))</f>
        <v>26860.2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">
      <c r="A14" s="39">
        <v>2</v>
      </c>
      <c r="B14" s="45" t="s">
        <v>52</v>
      </c>
      <c r="C14" s="26"/>
      <c r="D14" s="27"/>
      <c r="E14" s="38" t="s">
        <v>47</v>
      </c>
      <c r="F14" s="48">
        <v>0.34</v>
      </c>
      <c r="G14" s="39" t="s">
        <v>23</v>
      </c>
      <c r="H14" s="39">
        <v>1</v>
      </c>
      <c r="I14" s="39" t="s">
        <v>24</v>
      </c>
      <c r="J14" s="40">
        <v>30180</v>
      </c>
      <c r="K14" s="41" t="s">
        <v>25</v>
      </c>
      <c r="L14" s="42">
        <f t="shared" si="0"/>
        <v>30180</v>
      </c>
      <c r="M14" s="43">
        <f>+F14*J14</f>
        <v>10261.200000000001</v>
      </c>
      <c r="N14" s="44">
        <v>0</v>
      </c>
      <c r="O14" s="43">
        <f t="shared" si="1"/>
        <v>10261.200000000001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5" t="s">
        <v>53</v>
      </c>
      <c r="C15" s="26"/>
      <c r="D15" s="27"/>
      <c r="E15" s="38" t="s">
        <v>47</v>
      </c>
      <c r="F15" s="48">
        <v>0.21</v>
      </c>
      <c r="G15" s="39" t="s">
        <v>23</v>
      </c>
      <c r="H15" s="39">
        <v>1</v>
      </c>
      <c r="I15" s="39" t="s">
        <v>24</v>
      </c>
      <c r="J15" s="40">
        <v>8500</v>
      </c>
      <c r="K15" s="41" t="s">
        <v>25</v>
      </c>
      <c r="L15" s="42">
        <f t="shared" si="0"/>
        <v>8500</v>
      </c>
      <c r="M15" s="43">
        <f>+F15*J15</f>
        <v>1785</v>
      </c>
      <c r="N15" s="44">
        <v>0</v>
      </c>
      <c r="O15" s="43">
        <f t="shared" si="1"/>
        <v>1785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5"/>
      <c r="C16" s="26"/>
      <c r="D16" s="27"/>
      <c r="E16" s="38"/>
      <c r="F16" s="48"/>
      <c r="G16" s="39"/>
      <c r="H16" s="39"/>
      <c r="I16" s="39"/>
      <c r="J16" s="41"/>
      <c r="K16" s="41"/>
      <c r="L16" s="42"/>
      <c r="M16" s="43"/>
      <c r="N16" s="44"/>
      <c r="O16" s="4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49"/>
      <c r="C17" s="26"/>
      <c r="D17" s="27"/>
      <c r="E17" s="38"/>
      <c r="F17" s="39"/>
      <c r="G17" s="39"/>
      <c r="H17" s="39"/>
      <c r="I17" s="39"/>
      <c r="J17" s="41"/>
      <c r="K17" s="41"/>
      <c r="L17" s="42"/>
      <c r="M17" s="43" t="e">
        <f>#N/A</f>
        <v>#N/A</v>
      </c>
      <c r="N17" s="44"/>
      <c r="O17" s="43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0"/>
      <c r="K18" s="50"/>
      <c r="L18" s="51"/>
      <c r="M18" s="52"/>
      <c r="N18" s="53" t="s">
        <v>26</v>
      </c>
      <c r="O18" s="54">
        <f>SUM(O13:O16)</f>
        <v>38906.400000000001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5">
        <v>1</v>
      </c>
      <c r="B19" s="56" t="s">
        <v>27</v>
      </c>
      <c r="C19" s="23"/>
      <c r="D19" s="24"/>
      <c r="E19" s="57"/>
      <c r="F19" s="58">
        <v>1</v>
      </c>
      <c r="G19" s="47" t="s">
        <v>28</v>
      </c>
      <c r="H19" s="59">
        <v>1</v>
      </c>
      <c r="I19" s="39" t="s">
        <v>24</v>
      </c>
      <c r="J19" s="60">
        <v>1000</v>
      </c>
      <c r="K19" s="46" t="s">
        <v>25</v>
      </c>
      <c r="L19" s="42">
        <f t="shared" ref="L19:L25" si="2">IF(H19="","",(IF(K19="Local",(J19/H19),(J19/H19*1.3))))</f>
        <v>1000</v>
      </c>
      <c r="M19" s="43">
        <f t="shared" ref="M19:M24" si="3">IF(F19="","",(IF(I19="USD",(L19*$F$7*F19),(L19*F19))))</f>
        <v>1000</v>
      </c>
      <c r="N19" s="44">
        <v>0</v>
      </c>
      <c r="O19" s="43">
        <f t="shared" ref="O19:O22" si="4">IF(M19="","",(M19*(1+N19)))</f>
        <v>1000</v>
      </c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6.5" customHeight="1" x14ac:dyDescent="0.4">
      <c r="A20" s="67">
        <v>2</v>
      </c>
      <c r="B20" s="68" t="s">
        <v>54</v>
      </c>
      <c r="C20" s="26"/>
      <c r="D20" s="27"/>
      <c r="E20" s="65"/>
      <c r="F20" s="46">
        <v>1</v>
      </c>
      <c r="G20" s="47" t="s">
        <v>28</v>
      </c>
      <c r="H20" s="47">
        <v>1</v>
      </c>
      <c r="I20" s="39" t="s">
        <v>24</v>
      </c>
      <c r="J20" s="62">
        <v>2800</v>
      </c>
      <c r="K20" s="46" t="s">
        <v>25</v>
      </c>
      <c r="L20" s="63">
        <f t="shared" si="2"/>
        <v>2800</v>
      </c>
      <c r="M20" s="64">
        <f t="shared" si="3"/>
        <v>2800</v>
      </c>
      <c r="N20" s="44">
        <v>0</v>
      </c>
      <c r="O20" s="43">
        <f t="shared" si="4"/>
        <v>2800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">
      <c r="A21" s="67">
        <v>3</v>
      </c>
      <c r="B21" s="68"/>
      <c r="C21" s="26"/>
      <c r="D21" s="27"/>
      <c r="E21" s="65"/>
      <c r="F21" s="46"/>
      <c r="G21" s="47" t="s">
        <v>28</v>
      </c>
      <c r="H21" s="47"/>
      <c r="I21" s="39" t="s">
        <v>24</v>
      </c>
      <c r="J21" s="62"/>
      <c r="K21" s="46" t="s">
        <v>25</v>
      </c>
      <c r="L21" s="63" t="str">
        <f t="shared" si="2"/>
        <v/>
      </c>
      <c r="M21" s="64" t="str">
        <f t="shared" si="3"/>
        <v/>
      </c>
      <c r="N21" s="44">
        <v>0.03</v>
      </c>
      <c r="O21" s="43" t="str">
        <f t="shared" si="4"/>
        <v/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customHeight="1" x14ac:dyDescent="0.4">
      <c r="A22" s="67">
        <v>4</v>
      </c>
      <c r="B22" s="69"/>
      <c r="C22" s="26"/>
      <c r="D22" s="27"/>
      <c r="E22" s="70"/>
      <c r="F22" s="46"/>
      <c r="G22" s="47" t="s">
        <v>28</v>
      </c>
      <c r="H22" s="71">
        <v>1</v>
      </c>
      <c r="I22" s="39" t="s">
        <v>24</v>
      </c>
      <c r="J22" s="72">
        <v>0</v>
      </c>
      <c r="K22" s="46" t="s">
        <v>25</v>
      </c>
      <c r="L22" s="63">
        <f t="shared" si="2"/>
        <v>0</v>
      </c>
      <c r="M22" s="64" t="str">
        <f t="shared" si="3"/>
        <v/>
      </c>
      <c r="N22" s="44">
        <v>0.03</v>
      </c>
      <c r="O22" s="43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5">
      <c r="A23" s="39"/>
      <c r="B23" s="73"/>
      <c r="C23" s="32"/>
      <c r="D23" s="33"/>
      <c r="E23" s="74"/>
      <c r="F23" s="75"/>
      <c r="G23" s="76"/>
      <c r="H23" s="76">
        <v>0</v>
      </c>
      <c r="I23" s="76"/>
      <c r="J23" s="77"/>
      <c r="K23" s="77"/>
      <c r="L23" s="42"/>
      <c r="M23" s="43" t="str">
        <f t="shared" si="3"/>
        <v/>
      </c>
      <c r="N23" s="53" t="s">
        <v>26</v>
      </c>
      <c r="O23" s="54">
        <f>SUM(O19:O22)</f>
        <v>3800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hidden="1" customHeight="1" x14ac:dyDescent="0.4">
      <c r="A24" s="39">
        <v>8</v>
      </c>
      <c r="B24" s="49"/>
      <c r="C24" s="26"/>
      <c r="D24" s="27"/>
      <c r="E24" s="38"/>
      <c r="F24" s="48"/>
      <c r="G24" s="39"/>
      <c r="H24" s="39"/>
      <c r="I24" s="39"/>
      <c r="J24" s="41"/>
      <c r="K24" s="41"/>
      <c r="L24" s="42" t="str">
        <f t="shared" si="2"/>
        <v/>
      </c>
      <c r="M24" s="43" t="str">
        <f t="shared" si="3"/>
        <v/>
      </c>
      <c r="N24" s="44"/>
      <c r="O24" s="43" t="str">
        <f>IF(M24="","",(M24*(1+N24)))</f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hidden="1" customHeight="1" x14ac:dyDescent="0.4">
      <c r="A25" s="4"/>
      <c r="B25" s="5"/>
      <c r="C25" s="5"/>
      <c r="D25" s="5"/>
      <c r="E25" s="5"/>
      <c r="F25" s="50"/>
      <c r="G25" s="4"/>
      <c r="H25" s="4"/>
      <c r="I25" s="4"/>
      <c r="J25" s="50"/>
      <c r="K25" s="50"/>
      <c r="L25" s="42" t="str">
        <f t="shared" si="2"/>
        <v/>
      </c>
      <c r="M25" s="52"/>
      <c r="N25" s="78"/>
      <c r="O25" s="5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 x14ac:dyDescent="0.4">
      <c r="A26" s="79">
        <v>1</v>
      </c>
      <c r="B26" s="80" t="s">
        <v>29</v>
      </c>
      <c r="C26" s="81"/>
      <c r="D26" s="82"/>
      <c r="E26" s="83"/>
      <c r="F26" s="111">
        <v>1</v>
      </c>
      <c r="G26" s="79" t="s">
        <v>28</v>
      </c>
      <c r="H26" s="79">
        <v>12</v>
      </c>
      <c r="I26" s="112" t="s">
        <v>24</v>
      </c>
      <c r="J26" s="113">
        <v>4300</v>
      </c>
      <c r="K26" s="114" t="s">
        <v>25</v>
      </c>
      <c r="L26" s="63">
        <v>310</v>
      </c>
      <c r="M26" s="115">
        <f t="shared" ref="M26:M33" si="5">IF(F26="","",(IF(I26="USD",(L26*$F$7*F26),(L26*F26))))</f>
        <v>310</v>
      </c>
      <c r="N26" s="44">
        <v>0.03</v>
      </c>
      <c r="O26" s="43">
        <f t="shared" ref="O26:O30" si="6">IF(M26="","",(M26*(1+N26)))</f>
        <v>319.3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 x14ac:dyDescent="0.4">
      <c r="A27" s="79">
        <v>2</v>
      </c>
      <c r="B27" s="84" t="s">
        <v>30</v>
      </c>
      <c r="C27" s="81"/>
      <c r="D27" s="82"/>
      <c r="E27" s="85"/>
      <c r="F27" s="116">
        <v>1</v>
      </c>
      <c r="G27" s="112" t="s">
        <v>28</v>
      </c>
      <c r="H27" s="112">
        <v>12</v>
      </c>
      <c r="I27" s="112" t="s">
        <v>24</v>
      </c>
      <c r="J27" s="117">
        <v>1750</v>
      </c>
      <c r="K27" s="114" t="s">
        <v>25</v>
      </c>
      <c r="L27" s="63">
        <v>130</v>
      </c>
      <c r="M27" s="115">
        <f t="shared" si="5"/>
        <v>130</v>
      </c>
      <c r="N27" s="44">
        <v>0.03</v>
      </c>
      <c r="O27" s="43">
        <f t="shared" si="6"/>
        <v>133.9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79">
        <v>3</v>
      </c>
      <c r="B28" s="86" t="s">
        <v>31</v>
      </c>
      <c r="C28" s="81"/>
      <c r="D28" s="82"/>
      <c r="E28" s="85"/>
      <c r="F28" s="118">
        <v>1</v>
      </c>
      <c r="G28" s="112" t="s">
        <v>28</v>
      </c>
      <c r="H28" s="112">
        <v>12</v>
      </c>
      <c r="I28" s="112" t="s">
        <v>24</v>
      </c>
      <c r="J28" s="117">
        <v>375</v>
      </c>
      <c r="K28" s="114" t="s">
        <v>25</v>
      </c>
      <c r="L28" s="63">
        <v>110</v>
      </c>
      <c r="M28" s="115">
        <f t="shared" si="5"/>
        <v>110</v>
      </c>
      <c r="N28" s="44">
        <v>0.03</v>
      </c>
      <c r="O28" s="43">
        <f t="shared" si="6"/>
        <v>113.3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79">
        <v>4</v>
      </c>
      <c r="B29" s="87" t="s">
        <v>32</v>
      </c>
      <c r="C29" s="81"/>
      <c r="D29" s="82"/>
      <c r="E29" s="88"/>
      <c r="F29" s="118">
        <v>1</v>
      </c>
      <c r="G29" s="119" t="s">
        <v>28</v>
      </c>
      <c r="H29" s="119">
        <v>1</v>
      </c>
      <c r="I29" s="112" t="s">
        <v>24</v>
      </c>
      <c r="J29" s="117">
        <v>220</v>
      </c>
      <c r="K29" s="114" t="s">
        <v>25</v>
      </c>
      <c r="L29" s="63">
        <v>231</v>
      </c>
      <c r="M29" s="115">
        <f t="shared" si="5"/>
        <v>231</v>
      </c>
      <c r="N29" s="44">
        <v>0.03</v>
      </c>
      <c r="O29" s="43">
        <f t="shared" si="6"/>
        <v>237.93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79">
        <v>5</v>
      </c>
      <c r="B30" s="86" t="s">
        <v>33</v>
      </c>
      <c r="C30" s="81"/>
      <c r="D30" s="82"/>
      <c r="E30" s="85"/>
      <c r="F30" s="118">
        <v>1</v>
      </c>
      <c r="G30" s="112" t="s">
        <v>28</v>
      </c>
      <c r="H30" s="112">
        <v>1</v>
      </c>
      <c r="I30" s="112" t="s">
        <v>24</v>
      </c>
      <c r="J30" s="117">
        <v>250</v>
      </c>
      <c r="K30" s="114" t="s">
        <v>25</v>
      </c>
      <c r="L30" s="63">
        <v>300</v>
      </c>
      <c r="M30" s="115">
        <f t="shared" si="5"/>
        <v>300</v>
      </c>
      <c r="N30" s="44">
        <v>0.03</v>
      </c>
      <c r="O30" s="43">
        <f t="shared" si="6"/>
        <v>309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79">
        <v>6</v>
      </c>
      <c r="B31" s="89" t="s">
        <v>34</v>
      </c>
      <c r="C31" s="81"/>
      <c r="D31" s="82"/>
      <c r="E31" s="85"/>
      <c r="F31" s="118">
        <v>1</v>
      </c>
      <c r="G31" s="79" t="s">
        <v>28</v>
      </c>
      <c r="H31" s="112">
        <v>1</v>
      </c>
      <c r="I31" s="112" t="s">
        <v>24</v>
      </c>
      <c r="J31" s="117">
        <v>25</v>
      </c>
      <c r="K31" s="114" t="s">
        <v>25</v>
      </c>
      <c r="L31" s="63">
        <v>17</v>
      </c>
      <c r="M31" s="115">
        <f t="shared" si="5"/>
        <v>17</v>
      </c>
      <c r="N31" s="44">
        <v>0.03</v>
      </c>
      <c r="O31" s="43">
        <f>IF(M31="","",(M31*(1+N31)))</f>
        <v>17.510000000000002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79">
        <v>7</v>
      </c>
      <c r="B32" s="90" t="s">
        <v>35</v>
      </c>
      <c r="C32" s="81"/>
      <c r="D32" s="82"/>
      <c r="E32" s="91"/>
      <c r="F32" s="111">
        <v>1</v>
      </c>
      <c r="G32" s="79" t="s">
        <v>28</v>
      </c>
      <c r="H32" s="120">
        <v>1</v>
      </c>
      <c r="I32" s="112" t="s">
        <v>24</v>
      </c>
      <c r="J32" s="117">
        <v>650</v>
      </c>
      <c r="K32" s="114" t="s">
        <v>25</v>
      </c>
      <c r="L32" s="63">
        <v>460</v>
      </c>
      <c r="M32" s="115">
        <f t="shared" si="5"/>
        <v>460</v>
      </c>
      <c r="N32" s="44">
        <v>0.03</v>
      </c>
      <c r="O32" s="43">
        <f>IF(M32="","",(M32*(1+N32)))</f>
        <v>473.8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79">
        <v>8</v>
      </c>
      <c r="B33" s="90" t="s">
        <v>36</v>
      </c>
      <c r="C33" s="81"/>
      <c r="D33" s="82"/>
      <c r="E33" s="91"/>
      <c r="F33" s="111">
        <v>1</v>
      </c>
      <c r="G33" s="79" t="s">
        <v>28</v>
      </c>
      <c r="H33" s="120">
        <v>1</v>
      </c>
      <c r="I33" s="112" t="s">
        <v>24</v>
      </c>
      <c r="J33" s="117">
        <v>750</v>
      </c>
      <c r="K33" s="114" t="s">
        <v>25</v>
      </c>
      <c r="L33" s="63">
        <v>300</v>
      </c>
      <c r="M33" s="115">
        <f t="shared" si="5"/>
        <v>300</v>
      </c>
      <c r="N33" s="44">
        <v>0.03</v>
      </c>
      <c r="O33" s="43">
        <f>IF(M33="","",(M33*(1+N33)))</f>
        <v>309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47"/>
      <c r="B34" s="92"/>
      <c r="C34" s="26"/>
      <c r="D34" s="27"/>
      <c r="E34" s="93"/>
      <c r="F34" s="66"/>
      <c r="G34" s="47"/>
      <c r="H34" s="94"/>
      <c r="I34" s="39"/>
      <c r="J34" s="41"/>
      <c r="K34" s="46"/>
      <c r="L34" s="42"/>
      <c r="M34" s="43" t="str">
        <f>IF(F34="","",(IF(I34="USD",(L34*$F$7*F34),(L34*F34))))</f>
        <v/>
      </c>
      <c r="N34" s="44">
        <v>0</v>
      </c>
      <c r="O34" s="43" t="str">
        <f>IF(M34="","",(M34*(1+N34)))</f>
        <v/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hidden="1" customHeight="1" x14ac:dyDescent="0.4">
      <c r="A35" s="47"/>
      <c r="B35" s="95"/>
      <c r="C35" s="95"/>
      <c r="D35" s="95"/>
      <c r="E35" s="93"/>
      <c r="F35" s="96"/>
      <c r="G35" s="94"/>
      <c r="H35" s="94"/>
      <c r="I35" s="94"/>
      <c r="J35" s="97"/>
      <c r="K35" s="96"/>
      <c r="L35" s="42"/>
      <c r="M35" s="43"/>
      <c r="N35" s="44"/>
      <c r="O35" s="4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5">
      <c r="A36" s="98"/>
      <c r="B36" s="5"/>
      <c r="C36" s="5"/>
      <c r="D36" s="5"/>
      <c r="E36" s="5"/>
      <c r="F36" s="4"/>
      <c r="G36" s="4"/>
      <c r="H36" s="4"/>
      <c r="I36" s="4"/>
      <c r="J36" s="4"/>
      <c r="K36" s="4"/>
      <c r="L36" s="5"/>
      <c r="M36" s="5"/>
      <c r="N36" s="53" t="s">
        <v>26</v>
      </c>
      <c r="O36" s="54">
        <f>SUM(O26:O34)</f>
        <v>1913.74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4">
      <c r="A37" s="39">
        <v>1</v>
      </c>
      <c r="B37" s="68" t="s">
        <v>37</v>
      </c>
      <c r="C37" s="26"/>
      <c r="D37" s="27"/>
      <c r="E37" s="38"/>
      <c r="F37" s="39">
        <v>1</v>
      </c>
      <c r="G37" s="47" t="s">
        <v>28</v>
      </c>
      <c r="H37" s="39">
        <v>1</v>
      </c>
      <c r="I37" s="39" t="s">
        <v>24</v>
      </c>
      <c r="J37" s="99">
        <v>0</v>
      </c>
      <c r="K37" s="46" t="s">
        <v>25</v>
      </c>
      <c r="L37" s="42">
        <f t="shared" ref="L37:L38" si="7">IF(H37="","",(IF(K37="Local",(J37/H37))))</f>
        <v>0</v>
      </c>
      <c r="M37" s="43">
        <f t="shared" ref="M37:M39" si="8">IF(F37="","",(IF(I37="USD",(L37*$F$7*F37),(L37*F37))))</f>
        <v>0</v>
      </c>
      <c r="N37" s="44">
        <v>0</v>
      </c>
      <c r="O37" s="43">
        <f t="shared" ref="O37:O39" si="9">IF(M37="","",(M37*(1+N37)))</f>
        <v>0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">
      <c r="A38" s="39">
        <v>2</v>
      </c>
      <c r="B38" s="68" t="s">
        <v>38</v>
      </c>
      <c r="C38" s="26"/>
      <c r="D38" s="27"/>
      <c r="E38" s="38"/>
      <c r="F38" s="39">
        <v>1</v>
      </c>
      <c r="G38" s="47" t="s">
        <v>28</v>
      </c>
      <c r="H38" s="39">
        <v>1</v>
      </c>
      <c r="I38" s="39" t="s">
        <v>24</v>
      </c>
      <c r="J38" s="99">
        <v>0</v>
      </c>
      <c r="K38" s="46" t="s">
        <v>25</v>
      </c>
      <c r="L38" s="42">
        <f t="shared" si="7"/>
        <v>0</v>
      </c>
      <c r="M38" s="43">
        <f t="shared" si="8"/>
        <v>0</v>
      </c>
      <c r="N38" s="44">
        <v>0</v>
      </c>
      <c r="O38" s="43">
        <f t="shared" si="9"/>
        <v>0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39">
        <v>3</v>
      </c>
      <c r="B39" s="100" t="s">
        <v>39</v>
      </c>
      <c r="C39" s="101">
        <f>F3</f>
        <v>0</v>
      </c>
      <c r="D39" s="27"/>
      <c r="E39" s="38"/>
      <c r="F39" s="39">
        <v>1</v>
      </c>
      <c r="G39" s="47" t="s">
        <v>28</v>
      </c>
      <c r="H39" s="39">
        <v>1</v>
      </c>
      <c r="I39" s="39" t="s">
        <v>24</v>
      </c>
      <c r="J39" s="99">
        <v>0</v>
      </c>
      <c r="K39" s="46" t="s">
        <v>25</v>
      </c>
      <c r="L39" s="42">
        <v>0</v>
      </c>
      <c r="M39" s="43">
        <f t="shared" si="8"/>
        <v>0</v>
      </c>
      <c r="N39" s="44">
        <v>0</v>
      </c>
      <c r="O39" s="43">
        <f t="shared" si="9"/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5">
      <c r="A40" s="4"/>
      <c r="B40" s="5"/>
      <c r="C40" s="5"/>
      <c r="D40" s="5"/>
      <c r="E40" s="5"/>
      <c r="F40" s="4"/>
      <c r="G40" s="4"/>
      <c r="H40" s="4"/>
      <c r="I40" s="4"/>
      <c r="J40" s="4"/>
      <c r="K40" s="4"/>
      <c r="L40" s="5"/>
      <c r="M40" s="5"/>
      <c r="N40" s="53" t="s">
        <v>26</v>
      </c>
      <c r="O40" s="102">
        <f>SUM(O37:O39)</f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5">
      <c r="A41" s="36"/>
      <c r="B41" s="37" t="s">
        <v>40</v>
      </c>
      <c r="C41" s="26"/>
      <c r="D41" s="27"/>
      <c r="E41" s="38"/>
      <c r="F41" s="39">
        <v>1</v>
      </c>
      <c r="G41" s="47" t="s">
        <v>28</v>
      </c>
      <c r="H41" s="39">
        <v>1</v>
      </c>
      <c r="I41" s="39" t="s">
        <v>24</v>
      </c>
      <c r="J41" s="99">
        <v>0</v>
      </c>
      <c r="K41" s="46" t="s">
        <v>25</v>
      </c>
      <c r="L41" s="42">
        <v>26000</v>
      </c>
      <c r="M41" s="43">
        <f t="shared" ref="M41:M42" si="10">IF(F41="","",(IF(I41="USD",(L41*$F$7*F41),(L41*F41))))</f>
        <v>26000</v>
      </c>
      <c r="N41" s="44">
        <v>0</v>
      </c>
      <c r="O41" s="103">
        <f t="shared" ref="O41:O42" si="11">IF(M41="","",(M41*(1+N41)))</f>
        <v>26000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36"/>
      <c r="B42" s="37" t="s">
        <v>41</v>
      </c>
      <c r="C42" s="26"/>
      <c r="D42" s="27"/>
      <c r="E42" s="38"/>
      <c r="F42" s="39">
        <v>1</v>
      </c>
      <c r="G42" s="47" t="s">
        <v>28</v>
      </c>
      <c r="H42" s="39">
        <v>1</v>
      </c>
      <c r="I42" s="39" t="s">
        <v>24</v>
      </c>
      <c r="J42" s="99">
        <v>0</v>
      </c>
      <c r="K42" s="46" t="s">
        <v>25</v>
      </c>
      <c r="L42" s="42">
        <v>2000</v>
      </c>
      <c r="M42" s="43">
        <f t="shared" si="10"/>
        <v>2000</v>
      </c>
      <c r="N42" s="44">
        <v>0</v>
      </c>
      <c r="O42" s="103">
        <f t="shared" si="11"/>
        <v>2000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9"/>
      <c r="B43" s="104"/>
      <c r="C43" s="104"/>
      <c r="D43" s="104"/>
      <c r="E43" s="5"/>
      <c r="F43" s="4"/>
      <c r="G43" s="4"/>
      <c r="H43" s="4"/>
      <c r="I43" s="4"/>
      <c r="J43" s="105"/>
      <c r="K43" s="4"/>
      <c r="L43" s="51"/>
      <c r="M43" s="52"/>
      <c r="N43" s="53" t="s">
        <v>26</v>
      </c>
      <c r="O43" s="102">
        <f>SUM(O41:O42)</f>
        <v>28000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4"/>
      <c r="B44" s="5"/>
      <c r="C44" s="5"/>
      <c r="D44" s="5"/>
      <c r="E44" s="5"/>
      <c r="F44" s="4"/>
      <c r="G44" s="4"/>
      <c r="H44" s="4"/>
      <c r="I44" s="4"/>
      <c r="J44" s="4"/>
      <c r="K44" s="4"/>
      <c r="L44" s="5"/>
      <c r="M44" s="5"/>
      <c r="N44" s="6" t="s">
        <v>42</v>
      </c>
      <c r="O44" s="106">
        <f>+O18+O23+O36+O40+O43</f>
        <v>72620.14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4"/>
      <c r="B45" s="107"/>
      <c r="C45" s="2"/>
      <c r="D45" s="2"/>
      <c r="E45" s="5"/>
      <c r="F45" s="4"/>
      <c r="G45" s="4"/>
      <c r="H45" s="4"/>
      <c r="I45" s="4"/>
      <c r="J45" s="4"/>
      <c r="K45" s="4"/>
      <c r="L45" s="5"/>
      <c r="M45" s="6" t="s">
        <v>43</v>
      </c>
      <c r="N45" s="44">
        <v>0.05</v>
      </c>
      <c r="O45" s="108">
        <f>+O44*N45</f>
        <v>3631.0070000000001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 t="s">
        <v>44</v>
      </c>
      <c r="D46" s="5"/>
      <c r="E46" s="5"/>
      <c r="F46" s="4"/>
      <c r="G46" s="4"/>
      <c r="H46" s="4"/>
      <c r="I46" s="4"/>
      <c r="J46" s="4"/>
      <c r="K46" s="4"/>
      <c r="L46" s="5"/>
      <c r="M46" s="9" t="s">
        <v>45</v>
      </c>
      <c r="N46" s="9"/>
      <c r="O46" s="109">
        <f>SUM(O44:O45)</f>
        <v>76251.146999999997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">
      <c r="A47" s="4"/>
      <c r="B47" s="5"/>
      <c r="C47" s="5"/>
      <c r="D47" s="5"/>
      <c r="E47" s="5"/>
      <c r="F47" s="4"/>
      <c r="G47" s="4"/>
      <c r="H47" s="4"/>
      <c r="I47" s="4"/>
      <c r="J47" s="4"/>
      <c r="K47" s="4"/>
      <c r="L47" s="5"/>
      <c r="M47" s="5"/>
      <c r="N47" s="4"/>
      <c r="O47" s="110">
        <v>76350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2" x14ac:dyDescent="0.4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5"/>
      <c r="N48" s="4"/>
      <c r="O48" s="5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2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5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38">
    <mergeCell ref="B37:D37"/>
    <mergeCell ref="B27:D27"/>
    <mergeCell ref="B38:D38"/>
    <mergeCell ref="C39:D39"/>
    <mergeCell ref="B42:D42"/>
    <mergeCell ref="B41:D41"/>
    <mergeCell ref="B45:D45"/>
    <mergeCell ref="B31:D31"/>
    <mergeCell ref="B32:D32"/>
    <mergeCell ref="B33:D33"/>
    <mergeCell ref="B34:D34"/>
    <mergeCell ref="B24:D24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IBSKCB26H030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2026-05-17T09:09:19Z</dcterms:created>
  <dcterms:modified xsi:type="dcterms:W3CDTF">2026-05-17T09:17:07Z</dcterms:modified>
</cp:coreProperties>
</file>