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1F99BF44-59A7-4388-801F-5426CFEEB11E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O21" i="1"/>
  <c r="M21" i="1"/>
  <c r="L21" i="1"/>
  <c r="L20" i="1"/>
  <c r="L19" i="1"/>
  <c r="M17" i="1"/>
  <c r="M15" i="1"/>
  <c r="L14" i="1"/>
  <c r="M13" i="1"/>
  <c r="L13" i="1"/>
  <c r="O43" i="1" l="1"/>
  <c r="O42" i="1"/>
  <c r="O44" i="1" s="1"/>
  <c r="O40" i="1"/>
  <c r="M31" i="1"/>
  <c r="O31" i="1" s="1"/>
  <c r="O24" i="1"/>
  <c r="M20" i="1"/>
  <c r="O20" i="1" s="1"/>
  <c r="M14" i="1"/>
  <c r="O14" i="1" s="1"/>
  <c r="O13" i="1"/>
  <c r="O39" i="1"/>
  <c r="M38" i="1"/>
  <c r="O38" i="1" s="1"/>
  <c r="O41" i="1" s="1"/>
  <c r="M35" i="1"/>
  <c r="O35" i="1" s="1"/>
  <c r="M33" i="1"/>
  <c r="O33" i="1" s="1"/>
  <c r="M32" i="1"/>
  <c r="O32" i="1" s="1"/>
  <c r="O29" i="1"/>
  <c r="M28" i="1"/>
  <c r="O28" i="1" s="1"/>
  <c r="O37" i="1" s="1"/>
  <c r="O26" i="1"/>
  <c r="O23" i="1"/>
  <c r="M22" i="1"/>
  <c r="O22" i="1" s="1"/>
  <c r="M19" i="1"/>
  <c r="O19" i="1" s="1"/>
  <c r="O25" i="1" s="1"/>
  <c r="O17" i="1"/>
  <c r="O15" i="1"/>
  <c r="M34" i="1"/>
  <c r="O34" i="1" s="1"/>
  <c r="O30" i="1"/>
  <c r="O18" i="1" l="1"/>
  <c r="O45" i="1" s="1"/>
  <c r="O47" i="1" l="1"/>
  <c r="O46" i="1"/>
</calcChain>
</file>

<file path=xl/sharedStrings.xml><?xml version="1.0" encoding="utf-8"?>
<sst xmlns="http://schemas.openxmlformats.org/spreadsheetml/2006/main" count="125" uniqueCount="60">
  <si>
    <t>ORDER COSTING FORM</t>
  </si>
  <si>
    <t>STYLE :</t>
  </si>
  <si>
    <t>WASHING TYPE :</t>
  </si>
  <si>
    <t>NON WASH</t>
  </si>
  <si>
    <t>GARMENT COLOR :</t>
  </si>
  <si>
    <t>ECRU</t>
  </si>
  <si>
    <t>GARMENT DESC :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</si>
  <si>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</si>
  <si>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</si>
  <si>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</si>
  <si>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</si>
  <si>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</si>
  <si>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</si>
  <si>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</si>
  <si>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</si>
  <si>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</si>
  <si>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</si>
  <si>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</si>
  <si>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</si>
  <si>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</si>
  <si>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</si>
  <si>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</si>
  <si>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</si>
  <si>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</si>
  <si>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</si>
  <si>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</si>
  <si>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</si>
  <si>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</si>
  <si>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</si>
  <si>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</si>
  <si>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</si>
  <si>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</si>
  <si>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</si>
  <si>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</si>
  <si>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</si>
  <si>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</si>
  <si>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</si>
  <si>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</si>
  <si>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</si>
  <si>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</si>
  <si>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</si>
  <si>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</si>
  <si>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</si>
  <si>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</si>
  <si>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</si>
  <si>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</si>
  <si>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</si>
  <si>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</si>
  <si>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</si>
  <si>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</si>
  <si>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</si>
  <si>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</si>
  <si>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: TOKAI</t>
  </si>
  <si>
    <t>yards</t>
  </si>
  <si>
    <t>16L POLY BUTTON (DIAMETER 1 CM)</t>
  </si>
  <si>
    <t>LACE TRIMMING</t>
  </si>
  <si>
    <t>MTR</t>
  </si>
  <si>
    <t>SHORTS WITH FRONT RIBBON</t>
  </si>
  <si>
    <t>POCKETING ASAHI</t>
  </si>
  <si>
    <t>I-SPWFLW226H808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</si>
</sst>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7" fillId="7" borderId="0" xfId="1" applyFont="1" applyFill="1"/>
  </cellXfs>
  <cellStyles count="3">
    <cellStyle name="Normal" xfId="0" builtinId="0"/>
    <cellStyle name="Normal 2" xfId="2" xr:uid="{4B03C1D0-4244-4200-B48C-197F26CE5F9A}"/>
    <cellStyle name="Normal 4" xfId="1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315686</xdr:colOff>
      <xdr:row>0</xdr:row>
      <xdr:rowOff>0</xdr:rowOff>
    </xdr:from>
    <xdr:ext cx="2743200" cy="1589315"/>
    <xdr:pic>
      <xdr:nvPicPr>
        <xdr:cNvPr id="9" name="image6.png" title="Image">
          <a:extLst>
            <a:ext uri="{FF2B5EF4-FFF2-40B4-BE49-F238E27FC236}">
              <a16:creationId xmlns:a16="http://schemas.microsoft.com/office/drawing/2014/main" id="{CB7FC165-5E3A-4AFF-9701-8EDBD39AEE8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34421"/>
        <a:stretch>
          <a:fillRect/>
        </a:stretch>
      </xdr:blipFill>
      <xdr:spPr>
        <a:xfrm>
          <a:off x="8697686" y="0"/>
          <a:ext cx="2743200" cy="158931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59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</v>
      </c>
      <c r="D4" s="8"/>
      <c r="E4" s="9" t="s">
        <v>6</v>
      </c>
      <c r="F4" s="12" t="s">
        <v>57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3">
        <v>1199</v>
      </c>
      <c r="D5" s="8" t="s">
        <v>8</v>
      </c>
      <c r="E5" s="14" t="s">
        <v>9</v>
      </c>
      <c r="F5" s="14" t="s">
        <v>10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11</v>
      </c>
      <c r="C7" s="18" t="s">
        <v>12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13</v>
      </c>
      <c r="N8" s="23" t="s">
        <v>52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14</v>
      </c>
      <c r="B10" s="25" t="s">
        <v>15</v>
      </c>
      <c r="C10" s="26"/>
      <c r="D10" s="27"/>
      <c r="E10" s="24" t="s">
        <v>16</v>
      </c>
      <c r="F10" s="25" t="s">
        <v>17</v>
      </c>
      <c r="G10" s="27"/>
      <c r="H10" s="28" t="s">
        <v>18</v>
      </c>
      <c r="I10" s="29"/>
      <c r="J10" s="29"/>
      <c r="K10" s="29"/>
      <c r="L10" s="30"/>
      <c r="M10" s="24" t="s">
        <v>19</v>
      </c>
      <c r="N10" s="31" t="s">
        <v>20</v>
      </c>
      <c r="O10" s="24" t="s">
        <v>21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22</v>
      </c>
      <c r="I11" s="37" t="s">
        <v>23</v>
      </c>
      <c r="J11" s="37" t="s">
        <v>24</v>
      </c>
      <c r="K11" s="38" t="s">
        <v>25</v>
      </c>
      <c r="L11" s="37" t="s">
        <v>26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27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28</v>
      </c>
      <c r="C13" s="46"/>
      <c r="D13" s="46"/>
      <c r="E13" s="44" t="s">
        <v>5</v>
      </c>
      <c r="F13" s="47">
        <v>0.61</v>
      </c>
      <c r="G13" s="48" t="s">
        <v>53</v>
      </c>
      <c r="H13" s="45">
        <v>1</v>
      </c>
      <c r="I13" s="45" t="s">
        <v>29</v>
      </c>
      <c r="J13" s="49">
        <v>31500</v>
      </c>
      <c r="K13" s="50" t="s">
        <v>30</v>
      </c>
      <c r="L13" s="51">
        <f t="shared" ref="L13:L14" si="0">IF(H13="","",(IF(K13="Local",(J13/H13),(J13/H13*1.3))))</f>
        <v>31500</v>
      </c>
      <c r="M13" s="52">
        <f>IF(F13="","",(IF(I13="USD",(L13*#REF!*F13),(L13*F13))))</f>
        <v>19215</v>
      </c>
      <c r="N13" s="53">
        <v>0</v>
      </c>
      <c r="O13" s="52">
        <f t="shared" ref="O13:O14" si="1">IF(M13="","",(M13*(1+N13)))</f>
        <v>19215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 t="s">
        <v>58</v>
      </c>
      <c r="C14" s="46"/>
      <c r="D14" s="46"/>
      <c r="E14" s="54"/>
      <c r="F14" s="55">
        <v>0.21</v>
      </c>
      <c r="G14" s="48" t="s">
        <v>31</v>
      </c>
      <c r="H14" s="48">
        <v>1</v>
      </c>
      <c r="I14" s="48" t="s">
        <v>29</v>
      </c>
      <c r="J14" s="49">
        <v>9500</v>
      </c>
      <c r="K14" s="56" t="s">
        <v>30</v>
      </c>
      <c r="L14" s="51">
        <f t="shared" si="0"/>
        <v>9500</v>
      </c>
      <c r="M14" s="52">
        <f>IF(F14="","",(IF(I14="USD",(L14*#REF!*F14),(L14*F14))))</f>
        <v>1995</v>
      </c>
      <c r="N14" s="53">
        <v>0</v>
      </c>
      <c r="O14" s="52">
        <f t="shared" si="1"/>
        <v>1995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31</v>
      </c>
      <c r="H15" s="62"/>
      <c r="I15" s="63" t="s">
        <v>29</v>
      </c>
      <c r="J15" s="64"/>
      <c r="K15" s="65" t="s">
        <v>30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32</v>
      </c>
      <c r="O18" s="84">
        <f>SUM(O13:O16)</f>
        <v>21210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33</v>
      </c>
      <c r="C19" s="70"/>
      <c r="D19" s="71"/>
      <c r="E19" s="85"/>
      <c r="F19" s="86">
        <v>1</v>
      </c>
      <c r="G19" s="48" t="s">
        <v>34</v>
      </c>
      <c r="H19" s="87">
        <v>1</v>
      </c>
      <c r="I19" s="45" t="s">
        <v>29</v>
      </c>
      <c r="J19" s="88">
        <v>1000</v>
      </c>
      <c r="K19" s="56" t="s">
        <v>30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35</v>
      </c>
      <c r="C20" s="91"/>
      <c r="D20" s="92"/>
      <c r="E20" s="93"/>
      <c r="F20" s="94">
        <v>0.8</v>
      </c>
      <c r="G20" s="48" t="s">
        <v>34</v>
      </c>
      <c r="H20" s="48">
        <v>1</v>
      </c>
      <c r="I20" s="45" t="s">
        <v>29</v>
      </c>
      <c r="J20" s="48">
        <v>2500</v>
      </c>
      <c r="K20" s="56" t="s">
        <v>30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54</v>
      </c>
      <c r="C21" s="91"/>
      <c r="D21" s="92"/>
      <c r="E21" s="93"/>
      <c r="F21" s="94">
        <v>3</v>
      </c>
      <c r="G21" s="48" t="s">
        <v>34</v>
      </c>
      <c r="H21" s="48">
        <v>1</v>
      </c>
      <c r="I21" s="45" t="s">
        <v>29</v>
      </c>
      <c r="J21" s="48">
        <v>105</v>
      </c>
      <c r="K21" s="56" t="s">
        <v>30</v>
      </c>
      <c r="L21" s="51">
        <f t="shared" si="3"/>
        <v>105</v>
      </c>
      <c r="M21" s="52">
        <f>IF(F21="","",(IF(I21="USD",(L21*#REF!*F21),(L21*F21))))</f>
        <v>315</v>
      </c>
      <c r="N21" s="53">
        <v>0</v>
      </c>
      <c r="O21" s="52">
        <f t="shared" si="2"/>
        <v>315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 t="s">
        <v>55</v>
      </c>
      <c r="C22" s="91"/>
      <c r="D22" s="92"/>
      <c r="E22" s="93"/>
      <c r="F22" s="94">
        <v>0.7</v>
      </c>
      <c r="G22" s="48" t="s">
        <v>56</v>
      </c>
      <c r="H22" s="48">
        <v>1</v>
      </c>
      <c r="I22" s="45" t="s">
        <v>29</v>
      </c>
      <c r="J22" s="48">
        <v>2000</v>
      </c>
      <c r="K22" s="56" t="s">
        <v>30</v>
      </c>
      <c r="L22" s="51">
        <f t="shared" si="3"/>
        <v>2000</v>
      </c>
      <c r="M22" s="52">
        <f>IF(F22="","",(IF(I22="USD",(L22*#REF!*F22),(L22*F22))))</f>
        <v>1400</v>
      </c>
      <c r="N22" s="53">
        <v>0</v>
      </c>
      <c r="O22" s="52">
        <f t="shared" si="2"/>
        <v>1400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34</v>
      </c>
      <c r="H23" s="48"/>
      <c r="I23" s="45" t="s">
        <v>29</v>
      </c>
      <c r="J23" s="99"/>
      <c r="K23" s="56" t="s">
        <v>30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34</v>
      </c>
      <c r="H24" s="105"/>
      <c r="I24" s="45" t="s">
        <v>29</v>
      </c>
      <c r="J24" s="106"/>
      <c r="K24" s="56" t="s">
        <v>30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32</v>
      </c>
      <c r="O25" s="84">
        <f>SUM(O19:O24)</f>
        <v>4715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36</v>
      </c>
      <c r="C28" s="91"/>
      <c r="D28" s="92"/>
      <c r="E28" s="93"/>
      <c r="F28" s="94">
        <v>1</v>
      </c>
      <c r="G28" s="48" t="s">
        <v>34</v>
      </c>
      <c r="H28" s="48">
        <v>1</v>
      </c>
      <c r="I28" s="45" t="s">
        <v>29</v>
      </c>
      <c r="J28" s="50">
        <v>310</v>
      </c>
      <c r="K28" s="56" t="s">
        <v>30</v>
      </c>
      <c r="L28" s="51">
        <f t="shared" si="3"/>
        <v>310</v>
      </c>
      <c r="M28" s="52">
        <f>IF(F28="","",(IF(I28="USD",(L28*#REF!*F28),(L28*F28))))</f>
        <v>310</v>
      </c>
      <c r="N28" s="53">
        <v>0</v>
      </c>
      <c r="O28" s="52">
        <f t="shared" ref="O28:O35" si="4">IF(M28="","",(M28*(1+N28)))</f>
        <v>310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37</v>
      </c>
      <c r="C29" s="77"/>
      <c r="D29" s="78"/>
      <c r="E29" s="44"/>
      <c r="F29" s="72">
        <v>1</v>
      </c>
      <c r="G29" s="45" t="s">
        <v>34</v>
      </c>
      <c r="H29" s="45">
        <v>12</v>
      </c>
      <c r="I29" s="45" t="s">
        <v>29</v>
      </c>
      <c r="J29" s="50">
        <v>600</v>
      </c>
      <c r="K29" s="56" t="s">
        <v>30</v>
      </c>
      <c r="L29" s="51">
        <v>130</v>
      </c>
      <c r="M29" s="52">
        <f>IF(F29="","",(IF(I29="USD",(L29*#REF!*F29),(L29*F29))))</f>
        <v>130</v>
      </c>
      <c r="N29" s="53">
        <v>0</v>
      </c>
      <c r="O29" s="52">
        <f t="shared" si="4"/>
        <v>130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38</v>
      </c>
      <c r="C30" s="110"/>
      <c r="D30" s="111"/>
      <c r="E30" s="44"/>
      <c r="F30" s="50">
        <v>1</v>
      </c>
      <c r="G30" s="45" t="s">
        <v>34</v>
      </c>
      <c r="H30" s="45">
        <v>1</v>
      </c>
      <c r="I30" s="45" t="s">
        <v>29</v>
      </c>
      <c r="J30" s="50">
        <v>500</v>
      </c>
      <c r="K30" s="56" t="s">
        <v>30</v>
      </c>
      <c r="L30" s="51">
        <v>110</v>
      </c>
      <c r="M30" s="52">
        <f>IF(F30="","",(IF(I30="USD",(L30*#REF!*F30),(L30*F30))))</f>
        <v>110</v>
      </c>
      <c r="N30" s="53">
        <v>0</v>
      </c>
      <c r="O30" s="52">
        <f t="shared" si="4"/>
        <v>110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39</v>
      </c>
      <c r="C31" s="113"/>
      <c r="D31" s="114"/>
      <c r="E31" s="104"/>
      <c r="F31" s="50">
        <v>1</v>
      </c>
      <c r="G31" s="105" t="s">
        <v>34</v>
      </c>
      <c r="H31" s="105">
        <v>1</v>
      </c>
      <c r="I31" s="45" t="s">
        <v>29</v>
      </c>
      <c r="J31" s="50">
        <v>231</v>
      </c>
      <c r="K31" s="56" t="s">
        <v>30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40</v>
      </c>
      <c r="C32" s="110"/>
      <c r="D32" s="111"/>
      <c r="E32" s="44"/>
      <c r="F32" s="50">
        <v>1</v>
      </c>
      <c r="G32" s="45" t="s">
        <v>34</v>
      </c>
      <c r="H32" s="45">
        <v>1</v>
      </c>
      <c r="I32" s="45" t="s">
        <v>29</v>
      </c>
      <c r="J32" s="50">
        <v>250</v>
      </c>
      <c r="K32" s="56" t="s">
        <v>30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41</v>
      </c>
      <c r="C33" s="97"/>
      <c r="D33" s="98"/>
      <c r="E33" s="44"/>
      <c r="F33" s="50">
        <v>1</v>
      </c>
      <c r="G33" s="48" t="s">
        <v>34</v>
      </c>
      <c r="H33" s="45">
        <v>1</v>
      </c>
      <c r="I33" s="45" t="s">
        <v>29</v>
      </c>
      <c r="J33" s="50">
        <v>17</v>
      </c>
      <c r="K33" s="56" t="s">
        <v>30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42</v>
      </c>
      <c r="C34" s="116"/>
      <c r="D34" s="117"/>
      <c r="E34" s="118"/>
      <c r="F34" s="94">
        <v>1</v>
      </c>
      <c r="G34" s="48" t="s">
        <v>34</v>
      </c>
      <c r="H34" s="119">
        <v>1</v>
      </c>
      <c r="I34" s="45" t="s">
        <v>29</v>
      </c>
      <c r="J34" s="50">
        <v>450</v>
      </c>
      <c r="K34" s="56" t="s">
        <v>30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43</v>
      </c>
      <c r="C35" s="116"/>
      <c r="D35" s="117"/>
      <c r="E35" s="118"/>
      <c r="F35" s="94">
        <v>1</v>
      </c>
      <c r="G35" s="48" t="s">
        <v>34</v>
      </c>
      <c r="H35" s="119">
        <v>1</v>
      </c>
      <c r="I35" s="45" t="s">
        <v>29</v>
      </c>
      <c r="J35" s="50">
        <v>300</v>
      </c>
      <c r="K35" s="56" t="s">
        <v>30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32</v>
      </c>
      <c r="O37" s="84">
        <f>SUM(O28:O35)</f>
        <v>1798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44</v>
      </c>
      <c r="C38" s="97"/>
      <c r="D38" s="98"/>
      <c r="E38" s="44"/>
      <c r="F38" s="45">
        <v>1</v>
      </c>
      <c r="G38" s="48" t="s">
        <v>34</v>
      </c>
      <c r="H38" s="45">
        <v>1</v>
      </c>
      <c r="I38" s="45" t="s">
        <v>29</v>
      </c>
      <c r="J38" s="124">
        <v>0</v>
      </c>
      <c r="K38" s="56" t="s">
        <v>30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45</v>
      </c>
      <c r="C39" s="97"/>
      <c r="D39" s="98"/>
      <c r="E39" s="44"/>
      <c r="F39" s="45"/>
      <c r="G39" s="48" t="s">
        <v>34</v>
      </c>
      <c r="H39" s="45"/>
      <c r="I39" s="45" t="s">
        <v>29</v>
      </c>
      <c r="J39" s="124"/>
      <c r="K39" s="56" t="s">
        <v>30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46</v>
      </c>
      <c r="C40" s="126" t="str">
        <f>F3</f>
        <v>NON WASH</v>
      </c>
      <c r="D40" s="127"/>
      <c r="E40" s="44"/>
      <c r="F40" s="45"/>
      <c r="G40" s="48" t="s">
        <v>34</v>
      </c>
      <c r="H40" s="45"/>
      <c r="I40" s="45" t="s">
        <v>29</v>
      </c>
      <c r="J40" s="124"/>
      <c r="K40" s="56" t="s">
        <v>30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32</v>
      </c>
      <c r="O41" s="128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47</v>
      </c>
      <c r="C42" s="42"/>
      <c r="D42" s="43"/>
      <c r="E42" s="44"/>
      <c r="F42" s="45">
        <v>1</v>
      </c>
      <c r="G42" s="48" t="s">
        <v>34</v>
      </c>
      <c r="H42" s="45">
        <v>1</v>
      </c>
      <c r="I42" s="45" t="s">
        <v>29</v>
      </c>
      <c r="J42" s="124">
        <v>11000</v>
      </c>
      <c r="K42" s="56" t="s">
        <v>30</v>
      </c>
      <c r="L42" s="51">
        <v>11000</v>
      </c>
      <c r="M42" s="52">
        <f>IF(F42="","",(IF(I42="USD",(L42*#REF!*F42),(L42*F42))))</f>
        <v>11000</v>
      </c>
      <c r="N42" s="53">
        <v>0</v>
      </c>
      <c r="O42" s="52">
        <f t="shared" ref="O42:O43" si="5">IF(M42="","",(M42*(1+N42)))</f>
        <v>11000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48</v>
      </c>
      <c r="C43" s="42"/>
      <c r="D43" s="43"/>
      <c r="E43" s="44"/>
      <c r="F43" s="45">
        <v>1</v>
      </c>
      <c r="G43" s="48" t="s">
        <v>34</v>
      </c>
      <c r="H43" s="45">
        <v>1</v>
      </c>
      <c r="I43" s="45" t="s">
        <v>29</v>
      </c>
      <c r="J43" s="124">
        <v>1000</v>
      </c>
      <c r="K43" s="56" t="s">
        <v>30</v>
      </c>
      <c r="L43" s="51"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32</v>
      </c>
      <c r="O44" s="128">
        <f>SUM(O42:O43)</f>
        <v>12000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49</v>
      </c>
      <c r="O45" s="131">
        <f>+O18+O25+O37+O41+O44</f>
        <v>39723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50</v>
      </c>
      <c r="N46" s="53">
        <v>0.05</v>
      </c>
      <c r="O46" s="133">
        <f>+O45*N46</f>
        <v>1986.15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51</v>
      </c>
      <c r="N47" s="10"/>
      <c r="O47" s="134">
        <f>SUM(O45:O46)</f>
        <v>41709.15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41700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2026-06-16T12:40:20Z</dcterms:modified>
</cp:coreProperties>
</file>