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F1ECA271-E6BE-4C59-B762-E9B4A535D13C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I-BSWKOV126G1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M43" i="1"/>
  <c r="O43" i="1" s="1"/>
  <c r="O45" i="1" s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L35" i="1"/>
  <c r="M35" i="1" s="1"/>
  <c r="O35" i="1" s="1"/>
  <c r="L34" i="1"/>
  <c r="M34" i="1" s="1"/>
  <c r="O34" i="1" s="1"/>
  <c r="M33" i="1"/>
  <c r="O33" i="1" s="1"/>
  <c r="L33" i="1"/>
  <c r="M32" i="1"/>
  <c r="O32" i="1" s="1"/>
  <c r="L32" i="1"/>
  <c r="M31" i="1"/>
  <c r="O31" i="1" s="1"/>
  <c r="L31" i="1"/>
  <c r="L30" i="1"/>
  <c r="M30" i="1" s="1"/>
  <c r="O30" i="1" s="1"/>
  <c r="O29" i="1"/>
  <c r="M29" i="1"/>
  <c r="L29" i="1"/>
  <c r="L28" i="1"/>
  <c r="M28" i="1" s="1"/>
  <c r="O28" i="1" s="1"/>
  <c r="L27" i="1"/>
  <c r="M26" i="1"/>
  <c r="O26" i="1" s="1"/>
  <c r="L26" i="1"/>
  <c r="M25" i="1"/>
  <c r="M24" i="1"/>
  <c r="O24" i="1" s="1"/>
  <c r="M23" i="1"/>
  <c r="O23" i="1" s="1"/>
  <c r="L23" i="1"/>
  <c r="L22" i="1"/>
  <c r="M22" i="1" s="1"/>
  <c r="O22" i="1" s="1"/>
  <c r="L21" i="1"/>
  <c r="M21" i="1" s="1"/>
  <c r="O21" i="1" s="1"/>
  <c r="M20" i="1"/>
  <c r="O20" i="1" s="1"/>
  <c r="L20" i="1"/>
  <c r="M19" i="1"/>
  <c r="O19" i="1" s="1"/>
  <c r="O25" i="1" s="1"/>
  <c r="L19" i="1"/>
  <c r="M17" i="1"/>
  <c r="O17" i="1" s="1"/>
  <c r="O14" i="1"/>
  <c r="M14" i="1"/>
  <c r="L14" i="1"/>
  <c r="O13" i="1"/>
  <c r="O18" i="1" s="1"/>
  <c r="M13" i="1"/>
  <c r="L13" i="1"/>
  <c r="O38" i="1" l="1"/>
  <c r="O46" i="1"/>
  <c r="O47" i="1" l="1"/>
  <c r="O48" i="1" s="1"/>
</calcChain>
</file>

<file path=xl/sharedStrings.xml><?xml version="1.0" encoding="utf-8"?>
<sst xmlns="http://schemas.openxmlformats.org/spreadsheetml/2006/main" count="119" uniqueCount="56">
  <si>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</si>
  <si>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</si>
  <si>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</si>
  <si>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</si>
  <si>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</si>
  <si>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</si>
  <si>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</si>
  <si>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</si>
  <si>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100% COTTON, CD40XCD40/133X72, WIDTH : 58"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</si>
  <si>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</si>
  <si>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</si>
  <si>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</si>
  <si>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</si>
  <si>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</si>
  <si>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</si>
  <si>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</si>
  <si>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</si>
  <si>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</si>
  <si>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</si>
  <si>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</si>
  <si>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</si>
  <si>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</si>
  <si>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</si>
  <si>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</si>
  <si>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</si>
  <si>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</si>
  <si>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</si>
  <si>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</si>
  <si>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</si>
  <si>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</si>
  <si>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</si>
  <si>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</si>
  <si>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</si>
  <si>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</si>
  <si>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</si>
  <si>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</si>
  <si>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</si>
  <si>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</si>
  <si>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</si>
  <si>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</si>
  <si>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</si>
  <si>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</si>
  <si>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</si>
  <si>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</si>
  <si>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</si>
  <si>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</si>
  <si>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</si>
  <si>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</si>
  <si>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</si>
  <si>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DARK BROWN</t>
  </si>
  <si>
    <t>100% COTTON</t>
  </si>
  <si>
    <t>V-NECK VEST</t>
  </si>
  <si>
    <t>COLOR BOX</t>
  </si>
  <si>
    <t>16L SHELL BUTTONS (ROUND, DIAMETER 1 CM)</t>
  </si>
  <si>
    <t>16L SHELL BUTTONS (SQUARE, WIDTH 1 CM)</t>
  </si>
  <si>
    <t>I-BSWKOV126G140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</si>
</sst>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10" fillId="2" borderId="12" xfId="2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10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1" fillId="2" borderId="0" xfId="0" applyFont="1" applyFill="1"/>
    <xf numFmtId="2" fontId="10" fillId="2" borderId="12" xfId="2" applyNumberFormat="1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168" fontId="10" fillId="2" borderId="12" xfId="2" applyNumberFormat="1" applyFont="1" applyFill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166" fontId="5" fillId="2" borderId="12" xfId="2" applyNumberFormat="1" applyFont="1" applyFill="1" applyBorder="1"/>
    <xf numFmtId="2" fontId="5" fillId="2" borderId="12" xfId="2" applyNumberFormat="1" applyFont="1" applyFill="1" applyBorder="1" applyAlignment="1">
      <alignment horizontal="center"/>
    </xf>
    <xf numFmtId="168" fontId="5" fillId="2" borderId="12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3" fontId="11" fillId="2" borderId="12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640081</xdr:colOff>
      <xdr:row>0</xdr:row>
      <xdr:rowOff>1</xdr:rowOff>
    </xdr:from>
    <xdr:ext cx="1417319" cy="1760220"/>
    <xdr:pic>
      <xdr:nvPicPr>
        <xdr:cNvPr id="9" name="image24.png" title="Image">
          <a:extLst>
            <a:ext uri="{FF2B5EF4-FFF2-40B4-BE49-F238E27FC236}">
              <a16:creationId xmlns:a16="http://schemas.microsoft.com/office/drawing/2014/main" id="{A808A9C5-C4A1-4014-8D89-13892839BE0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1221" y="1"/>
          <a:ext cx="1417319" cy="17602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topLeftCell="A25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55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49</v>
      </c>
      <c r="D4" s="7"/>
      <c r="E4" s="8" t="s">
        <v>4</v>
      </c>
      <c r="F4" s="12" t="s">
        <v>51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3000</v>
      </c>
      <c r="D5" s="7" t="s">
        <v>6</v>
      </c>
      <c r="E5" s="15" t="s">
        <v>7</v>
      </c>
      <c r="F5" s="15" t="s">
        <v>50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9</v>
      </c>
      <c r="C7" s="18" t="s">
        <v>52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8</v>
      </c>
      <c r="C13" s="26"/>
      <c r="D13" s="27"/>
      <c r="E13" s="38" t="s">
        <v>49</v>
      </c>
      <c r="F13" s="48">
        <v>0.72</v>
      </c>
      <c r="G13" s="39" t="s">
        <v>24</v>
      </c>
      <c r="H13" s="39">
        <v>1</v>
      </c>
      <c r="I13" s="39" t="s">
        <v>25</v>
      </c>
      <c r="J13" s="124">
        <v>27900</v>
      </c>
      <c r="K13" s="41" t="s">
        <v>26</v>
      </c>
      <c r="L13" s="42">
        <f t="shared" ref="L13:L14" si="0">IF(H13="","",(IF(K13="Local",(J13/H13),(J13/H13*1.3))))</f>
        <v>27900</v>
      </c>
      <c r="M13" s="43">
        <f>+F13*J13</f>
        <v>20088</v>
      </c>
      <c r="N13" s="44">
        <v>0.03</v>
      </c>
      <c r="O13" s="43">
        <f t="shared" ref="O13:O14" si="1">IF(M13="","",(M13*(1+N13)))</f>
        <v>20690.64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45"/>
      <c r="F14" s="46"/>
      <c r="G14" s="47" t="s">
        <v>24</v>
      </c>
      <c r="H14" s="47">
        <v>1</v>
      </c>
      <c r="I14" s="47" t="s">
        <v>25</v>
      </c>
      <c r="J14" s="123"/>
      <c r="K14" s="46" t="s">
        <v>26</v>
      </c>
      <c r="L14" s="42">
        <f t="shared" si="0"/>
        <v>0</v>
      </c>
      <c r="M14" s="43" t="str">
        <f>IF(F14="","",(IF(I14="USD",(L14*$F$7*F14),(L14*F14))))</f>
        <v/>
      </c>
      <c r="N14" s="44">
        <v>0</v>
      </c>
      <c r="O14" s="43" t="str">
        <f t="shared" si="1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8"/>
      <c r="G15" s="39"/>
      <c r="H15" s="39"/>
      <c r="I15" s="39"/>
      <c r="J15" s="41"/>
      <c r="K15" s="41"/>
      <c r="L15" s="42"/>
      <c r="M15" s="43"/>
      <c r="N15" s="44"/>
      <c r="O15" s="4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28</v>
      </c>
      <c r="O18" s="54">
        <f>SUM(O13:O16)</f>
        <v>20690.64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29</v>
      </c>
      <c r="C19" s="23"/>
      <c r="D19" s="24"/>
      <c r="E19" s="57"/>
      <c r="F19" s="58">
        <v>1</v>
      </c>
      <c r="G19" s="47" t="s">
        <v>30</v>
      </c>
      <c r="H19" s="59">
        <v>1</v>
      </c>
      <c r="I19" s="39" t="s">
        <v>25</v>
      </c>
      <c r="J19" s="60">
        <v>1000</v>
      </c>
      <c r="K19" s="46" t="s">
        <v>26</v>
      </c>
      <c r="L19" s="42">
        <f t="shared" ref="L19:L35" si="2">IF(H19="","",(IF(K19="Local",(J19/H19),(J19/H19*1.3))))</f>
        <v>1000</v>
      </c>
      <c r="M19" s="43">
        <f t="shared" ref="M19:M26" si="3">IF(F19="","",(IF(I19="USD",(L19*$F$7*F19),(L19*F19))))</f>
        <v>1000</v>
      </c>
      <c r="N19" s="44">
        <v>0.03</v>
      </c>
      <c r="O19" s="43">
        <f t="shared" ref="O19:O24" si="4">IF(M19="","",(M19*(1+N19)))</f>
        <v>1030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5">
      <c r="A20" s="55">
        <v>2</v>
      </c>
      <c r="B20" s="62" t="s">
        <v>53</v>
      </c>
      <c r="C20" s="26"/>
      <c r="D20" s="27"/>
      <c r="E20" s="45"/>
      <c r="F20" s="46">
        <v>6</v>
      </c>
      <c r="G20" s="47" t="s">
        <v>30</v>
      </c>
      <c r="H20" s="47">
        <v>1</v>
      </c>
      <c r="I20" s="39" t="s">
        <v>25</v>
      </c>
      <c r="J20" s="63">
        <v>300</v>
      </c>
      <c r="K20" s="46" t="s">
        <v>26</v>
      </c>
      <c r="L20" s="64">
        <f t="shared" si="2"/>
        <v>300</v>
      </c>
      <c r="M20" s="65">
        <f t="shared" si="3"/>
        <v>1800</v>
      </c>
      <c r="N20" s="44">
        <v>0.03</v>
      </c>
      <c r="O20" s="43">
        <f t="shared" si="4"/>
        <v>1854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5">
        <v>3</v>
      </c>
      <c r="B21" s="66" t="s">
        <v>54</v>
      </c>
      <c r="C21" s="26"/>
      <c r="D21" s="27"/>
      <c r="E21" s="67"/>
      <c r="F21" s="68">
        <v>6</v>
      </c>
      <c r="G21" s="47" t="s">
        <v>30</v>
      </c>
      <c r="H21" s="47">
        <v>1</v>
      </c>
      <c r="I21" s="39" t="s">
        <v>25</v>
      </c>
      <c r="J21" s="63">
        <v>400</v>
      </c>
      <c r="K21" s="46" t="s">
        <v>26</v>
      </c>
      <c r="L21" s="64">
        <f t="shared" si="2"/>
        <v>400</v>
      </c>
      <c r="M21" s="65">
        <f t="shared" si="3"/>
        <v>2400</v>
      </c>
      <c r="N21" s="44">
        <v>0.03</v>
      </c>
      <c r="O21" s="43">
        <f t="shared" si="4"/>
        <v>2472</v>
      </c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6.5" customHeight="1" x14ac:dyDescent="0.4">
      <c r="A22" s="69">
        <v>4</v>
      </c>
      <c r="B22" s="66" t="s">
        <v>27</v>
      </c>
      <c r="C22" s="26"/>
      <c r="D22" s="27"/>
      <c r="E22" s="67"/>
      <c r="F22" s="68">
        <v>0.06</v>
      </c>
      <c r="G22" s="47" t="s">
        <v>31</v>
      </c>
      <c r="H22" s="47">
        <v>1</v>
      </c>
      <c r="I22" s="39" t="s">
        <v>25</v>
      </c>
      <c r="J22" s="63">
        <v>15000</v>
      </c>
      <c r="K22" s="46" t="s">
        <v>26</v>
      </c>
      <c r="L22" s="64">
        <f t="shared" si="2"/>
        <v>15000</v>
      </c>
      <c r="M22" s="65">
        <f t="shared" si="3"/>
        <v>900</v>
      </c>
      <c r="N22" s="44">
        <v>0.03</v>
      </c>
      <c r="O22" s="43">
        <f t="shared" si="4"/>
        <v>927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70"/>
      <c r="C23" s="26"/>
      <c r="D23" s="27"/>
      <c r="E23" s="67"/>
      <c r="F23" s="46"/>
      <c r="G23" s="47" t="s">
        <v>30</v>
      </c>
      <c r="H23" s="47">
        <v>0</v>
      </c>
      <c r="I23" s="39" t="s">
        <v>25</v>
      </c>
      <c r="J23" s="63">
        <v>0</v>
      </c>
      <c r="K23" s="46" t="s">
        <v>26</v>
      </c>
      <c r="L23" s="64" t="e">
        <f t="shared" si="2"/>
        <v>#DIV/0!</v>
      </c>
      <c r="M23" s="65" t="str">
        <f t="shared" si="3"/>
        <v/>
      </c>
      <c r="N23" s="44">
        <v>0.03</v>
      </c>
      <c r="O23" s="43" t="str">
        <f t="shared" si="4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6</v>
      </c>
      <c r="B24" s="71"/>
      <c r="C24" s="26"/>
      <c r="D24" s="27"/>
      <c r="E24" s="72"/>
      <c r="F24" s="46"/>
      <c r="G24" s="47" t="s">
        <v>30</v>
      </c>
      <c r="H24" s="73">
        <v>0</v>
      </c>
      <c r="I24" s="39" t="s">
        <v>25</v>
      </c>
      <c r="J24" s="74">
        <v>0</v>
      </c>
      <c r="K24" s="46" t="s">
        <v>26</v>
      </c>
      <c r="L24" s="42"/>
      <c r="M24" s="43" t="str">
        <f t="shared" si="3"/>
        <v/>
      </c>
      <c r="N24" s="44">
        <v>0</v>
      </c>
      <c r="O24" s="43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39"/>
      <c r="B25" s="75"/>
      <c r="C25" s="32"/>
      <c r="D25" s="33"/>
      <c r="E25" s="76"/>
      <c r="F25" s="77"/>
      <c r="G25" s="78"/>
      <c r="H25" s="78">
        <v>0</v>
      </c>
      <c r="I25" s="78"/>
      <c r="J25" s="79"/>
      <c r="K25" s="79"/>
      <c r="L25" s="42"/>
      <c r="M25" s="43" t="str">
        <f t="shared" si="3"/>
        <v/>
      </c>
      <c r="N25" s="53" t="s">
        <v>28</v>
      </c>
      <c r="O25" s="54">
        <f>SUM(O19:O24)</f>
        <v>6283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39">
        <v>8</v>
      </c>
      <c r="B26" s="49"/>
      <c r="C26" s="26"/>
      <c r="D26" s="27"/>
      <c r="E26" s="38"/>
      <c r="F26" s="48"/>
      <c r="G26" s="39"/>
      <c r="H26" s="39"/>
      <c r="I26" s="39"/>
      <c r="J26" s="41"/>
      <c r="K26" s="41"/>
      <c r="L26" s="42" t="str">
        <f t="shared" si="2"/>
        <v/>
      </c>
      <c r="M26" s="43" t="str">
        <f t="shared" si="3"/>
        <v/>
      </c>
      <c r="N26" s="44"/>
      <c r="O26" s="43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0"/>
      <c r="G27" s="4"/>
      <c r="H27" s="4"/>
      <c r="I27" s="4"/>
      <c r="J27" s="50"/>
      <c r="K27" s="50"/>
      <c r="L27" s="42" t="str">
        <f t="shared" si="2"/>
        <v/>
      </c>
      <c r="M27" s="52"/>
      <c r="N27" s="80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1">
        <v>1</v>
      </c>
      <c r="B28" s="82" t="s">
        <v>32</v>
      </c>
      <c r="C28" s="83"/>
      <c r="D28" s="84"/>
      <c r="E28" s="85"/>
      <c r="F28" s="113">
        <v>1</v>
      </c>
      <c r="G28" s="81" t="s">
        <v>30</v>
      </c>
      <c r="H28" s="81">
        <v>12</v>
      </c>
      <c r="I28" s="114" t="s">
        <v>25</v>
      </c>
      <c r="J28" s="115">
        <v>4300</v>
      </c>
      <c r="K28" s="116" t="s">
        <v>26</v>
      </c>
      <c r="L28" s="64">
        <f t="shared" si="2"/>
        <v>358.33333333333331</v>
      </c>
      <c r="M28" s="117">
        <f t="shared" ref="M28:M35" si="5">IF(F28="","",(IF(I28="USD",(L28*$F$7*F28),(L28*F28))))</f>
        <v>358.33333333333331</v>
      </c>
      <c r="N28" s="44">
        <v>0.03</v>
      </c>
      <c r="O28" s="43">
        <f t="shared" ref="O28:O32" si="6">IF(M28="","",(M28*(1+N28)))</f>
        <v>369.08333333333331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2</v>
      </c>
      <c r="B29" s="86" t="s">
        <v>33</v>
      </c>
      <c r="C29" s="83"/>
      <c r="D29" s="84"/>
      <c r="E29" s="87"/>
      <c r="F29" s="118">
        <v>1</v>
      </c>
      <c r="G29" s="114" t="s">
        <v>30</v>
      </c>
      <c r="H29" s="114">
        <v>12</v>
      </c>
      <c r="I29" s="114" t="s">
        <v>25</v>
      </c>
      <c r="J29" s="119">
        <v>1750</v>
      </c>
      <c r="K29" s="116" t="s">
        <v>26</v>
      </c>
      <c r="L29" s="64">
        <f t="shared" si="2"/>
        <v>145.83333333333334</v>
      </c>
      <c r="M29" s="117">
        <f t="shared" si="5"/>
        <v>145.83333333333334</v>
      </c>
      <c r="N29" s="44">
        <v>0.03</v>
      </c>
      <c r="O29" s="43">
        <f t="shared" si="6"/>
        <v>150.20833333333334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3</v>
      </c>
      <c r="B30" s="88" t="s">
        <v>34</v>
      </c>
      <c r="C30" s="83"/>
      <c r="D30" s="84"/>
      <c r="E30" s="87"/>
      <c r="F30" s="120">
        <v>1</v>
      </c>
      <c r="G30" s="114" t="s">
        <v>30</v>
      </c>
      <c r="H30" s="114">
        <v>12</v>
      </c>
      <c r="I30" s="114" t="s">
        <v>25</v>
      </c>
      <c r="J30" s="119">
        <v>375</v>
      </c>
      <c r="K30" s="116" t="s">
        <v>26</v>
      </c>
      <c r="L30" s="64">
        <f t="shared" si="2"/>
        <v>31.25</v>
      </c>
      <c r="M30" s="117">
        <f t="shared" si="5"/>
        <v>31.25</v>
      </c>
      <c r="N30" s="44">
        <v>0.03</v>
      </c>
      <c r="O30" s="43">
        <f t="shared" si="6"/>
        <v>32.1875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4</v>
      </c>
      <c r="B31" s="89" t="s">
        <v>35</v>
      </c>
      <c r="C31" s="83"/>
      <c r="D31" s="84"/>
      <c r="E31" s="90"/>
      <c r="F31" s="120">
        <v>1</v>
      </c>
      <c r="G31" s="121" t="s">
        <v>30</v>
      </c>
      <c r="H31" s="121">
        <v>1</v>
      </c>
      <c r="I31" s="114" t="s">
        <v>25</v>
      </c>
      <c r="J31" s="119">
        <v>220</v>
      </c>
      <c r="K31" s="116" t="s">
        <v>26</v>
      </c>
      <c r="L31" s="64">
        <f t="shared" si="2"/>
        <v>220</v>
      </c>
      <c r="M31" s="117">
        <f t="shared" si="5"/>
        <v>220</v>
      </c>
      <c r="N31" s="44">
        <v>0.03</v>
      </c>
      <c r="O31" s="43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5</v>
      </c>
      <c r="B32" s="88" t="s">
        <v>36</v>
      </c>
      <c r="C32" s="83"/>
      <c r="D32" s="84"/>
      <c r="E32" s="87"/>
      <c r="F32" s="120">
        <v>1</v>
      </c>
      <c r="G32" s="114" t="s">
        <v>30</v>
      </c>
      <c r="H32" s="114">
        <v>1</v>
      </c>
      <c r="I32" s="114" t="s">
        <v>25</v>
      </c>
      <c r="J32" s="119">
        <v>250</v>
      </c>
      <c r="K32" s="116" t="s">
        <v>26</v>
      </c>
      <c r="L32" s="64">
        <f t="shared" si="2"/>
        <v>250</v>
      </c>
      <c r="M32" s="117">
        <f t="shared" si="5"/>
        <v>250</v>
      </c>
      <c r="N32" s="44">
        <v>0.03</v>
      </c>
      <c r="O32" s="43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6</v>
      </c>
      <c r="B33" s="91" t="s">
        <v>37</v>
      </c>
      <c r="C33" s="83"/>
      <c r="D33" s="84"/>
      <c r="E33" s="87"/>
      <c r="F33" s="120">
        <v>1</v>
      </c>
      <c r="G33" s="81" t="s">
        <v>30</v>
      </c>
      <c r="H33" s="114">
        <v>1</v>
      </c>
      <c r="I33" s="114" t="s">
        <v>25</v>
      </c>
      <c r="J33" s="119">
        <v>25</v>
      </c>
      <c r="K33" s="116" t="s">
        <v>26</v>
      </c>
      <c r="L33" s="64">
        <f t="shared" si="2"/>
        <v>25</v>
      </c>
      <c r="M33" s="117">
        <f t="shared" si="5"/>
        <v>25</v>
      </c>
      <c r="N33" s="44">
        <v>0.03</v>
      </c>
      <c r="O33" s="43">
        <f>IF(M33="","",(M33*(1+N33)))</f>
        <v>25.75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7</v>
      </c>
      <c r="B34" s="92" t="s">
        <v>38</v>
      </c>
      <c r="C34" s="83"/>
      <c r="D34" s="84"/>
      <c r="E34" s="93"/>
      <c r="F34" s="113">
        <v>1</v>
      </c>
      <c r="G34" s="81" t="s">
        <v>30</v>
      </c>
      <c r="H34" s="122">
        <v>1</v>
      </c>
      <c r="I34" s="114" t="s">
        <v>25</v>
      </c>
      <c r="J34" s="119">
        <v>650</v>
      </c>
      <c r="K34" s="116" t="s">
        <v>26</v>
      </c>
      <c r="L34" s="64">
        <f t="shared" si="2"/>
        <v>650</v>
      </c>
      <c r="M34" s="117">
        <f t="shared" si="5"/>
        <v>650</v>
      </c>
      <c r="N34" s="44">
        <v>0.03</v>
      </c>
      <c r="O34" s="43">
        <f>IF(M34="","",(M34*(1+N34)))</f>
        <v>669.5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8</v>
      </c>
      <c r="B35" s="92" t="s">
        <v>39</v>
      </c>
      <c r="C35" s="83"/>
      <c r="D35" s="84"/>
      <c r="E35" s="93"/>
      <c r="F35" s="113">
        <v>1</v>
      </c>
      <c r="G35" s="81" t="s">
        <v>30</v>
      </c>
      <c r="H35" s="122">
        <v>1</v>
      </c>
      <c r="I35" s="114" t="s">
        <v>25</v>
      </c>
      <c r="J35" s="119">
        <v>750</v>
      </c>
      <c r="K35" s="116" t="s">
        <v>26</v>
      </c>
      <c r="L35" s="64">
        <f t="shared" si="2"/>
        <v>750</v>
      </c>
      <c r="M35" s="117">
        <f t="shared" si="5"/>
        <v>750</v>
      </c>
      <c r="N35" s="44">
        <v>0.03</v>
      </c>
      <c r="O35" s="43">
        <f>IF(M35="","",(M35*(1+N35)))</f>
        <v>772.5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47"/>
      <c r="B36" s="94"/>
      <c r="C36" s="26"/>
      <c r="D36" s="27"/>
      <c r="E36" s="95"/>
      <c r="F36" s="68"/>
      <c r="G36" s="47"/>
      <c r="H36" s="96"/>
      <c r="I36" s="39"/>
      <c r="J36" s="41"/>
      <c r="K36" s="46"/>
      <c r="L36" s="42"/>
      <c r="M36" s="43" t="str">
        <f>IF(F36="","",(IF(I36="USD",(L36*$F$7*F36),(L36*F36))))</f>
        <v/>
      </c>
      <c r="N36" s="44">
        <v>0</v>
      </c>
      <c r="O36" s="43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47"/>
      <c r="B37" s="97"/>
      <c r="C37" s="97"/>
      <c r="D37" s="97"/>
      <c r="E37" s="95"/>
      <c r="F37" s="98"/>
      <c r="G37" s="96"/>
      <c r="H37" s="96"/>
      <c r="I37" s="96"/>
      <c r="J37" s="99"/>
      <c r="K37" s="98"/>
      <c r="L37" s="42"/>
      <c r="M37" s="43"/>
      <c r="N37" s="44"/>
      <c r="O37" s="4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00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3" t="s">
        <v>28</v>
      </c>
      <c r="O38" s="54">
        <f>SUM(O28:O36)</f>
        <v>2503.3291666666664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1</v>
      </c>
      <c r="B39" s="70" t="s">
        <v>40</v>
      </c>
      <c r="C39" s="26"/>
      <c r="D39" s="27"/>
      <c r="E39" s="38"/>
      <c r="F39" s="39">
        <v>1</v>
      </c>
      <c r="G39" s="47" t="s">
        <v>30</v>
      </c>
      <c r="H39" s="39">
        <v>1</v>
      </c>
      <c r="I39" s="39" t="s">
        <v>25</v>
      </c>
      <c r="J39" s="101">
        <v>0</v>
      </c>
      <c r="K39" s="46" t="s">
        <v>26</v>
      </c>
      <c r="L39" s="42">
        <f t="shared" ref="L39:L40" si="7">IF(H39="","",(IF(K39="Local",(J39/H39))))</f>
        <v>0</v>
      </c>
      <c r="M39" s="43">
        <f t="shared" ref="M39:M41" si="8">IF(F39="","",(IF(I39="USD",(L39*$F$7*F39),(L39*F39))))</f>
        <v>0</v>
      </c>
      <c r="N39" s="44">
        <v>0</v>
      </c>
      <c r="O39" s="43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2</v>
      </c>
      <c r="B40" s="70" t="s">
        <v>41</v>
      </c>
      <c r="C40" s="26"/>
      <c r="D40" s="27"/>
      <c r="E40" s="38"/>
      <c r="F40" s="39">
        <v>1</v>
      </c>
      <c r="G40" s="47" t="s">
        <v>30</v>
      </c>
      <c r="H40" s="39">
        <v>1</v>
      </c>
      <c r="I40" s="39" t="s">
        <v>25</v>
      </c>
      <c r="J40" s="101">
        <v>0</v>
      </c>
      <c r="K40" s="46" t="s">
        <v>26</v>
      </c>
      <c r="L40" s="42">
        <f t="shared" si="7"/>
        <v>0</v>
      </c>
      <c r="M40" s="43">
        <f t="shared" si="8"/>
        <v>0</v>
      </c>
      <c r="N40" s="44">
        <v>0</v>
      </c>
      <c r="O40" s="43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3</v>
      </c>
      <c r="B41" s="102" t="s">
        <v>42</v>
      </c>
      <c r="C41" s="103">
        <f>F3</f>
        <v>0</v>
      </c>
      <c r="D41" s="27"/>
      <c r="E41" s="38"/>
      <c r="F41" s="39">
        <v>1</v>
      </c>
      <c r="G41" s="47" t="s">
        <v>30</v>
      </c>
      <c r="H41" s="39">
        <v>1</v>
      </c>
      <c r="I41" s="39" t="s">
        <v>25</v>
      </c>
      <c r="J41" s="101">
        <v>0</v>
      </c>
      <c r="K41" s="46" t="s">
        <v>26</v>
      </c>
      <c r="L41" s="42">
        <v>0</v>
      </c>
      <c r="M41" s="43">
        <f t="shared" si="8"/>
        <v>0</v>
      </c>
      <c r="N41" s="44">
        <v>0</v>
      </c>
      <c r="O41" s="43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3" t="s">
        <v>28</v>
      </c>
      <c r="O42" s="104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6"/>
      <c r="B43" s="37" t="s">
        <v>43</v>
      </c>
      <c r="C43" s="26"/>
      <c r="D43" s="27"/>
      <c r="E43" s="38"/>
      <c r="F43" s="39">
        <v>1</v>
      </c>
      <c r="G43" s="47" t="s">
        <v>30</v>
      </c>
      <c r="H43" s="39">
        <v>1</v>
      </c>
      <c r="I43" s="39" t="s">
        <v>25</v>
      </c>
      <c r="J43" s="101">
        <v>0</v>
      </c>
      <c r="K43" s="46" t="s">
        <v>26</v>
      </c>
      <c r="L43" s="42">
        <v>17500</v>
      </c>
      <c r="M43" s="43">
        <f t="shared" ref="M43:M44" si="10">IF(F43="","",(IF(I43="USD",(L43*$F$7*F43),(L43*F43))))</f>
        <v>17500</v>
      </c>
      <c r="N43" s="44">
        <v>0</v>
      </c>
      <c r="O43" s="105">
        <f t="shared" ref="O43:O44" si="11">IF(M43="","",(M43*(1+N43)))</f>
        <v>17500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7" t="s">
        <v>30</v>
      </c>
      <c r="H44" s="39">
        <v>1</v>
      </c>
      <c r="I44" s="39" t="s">
        <v>25</v>
      </c>
      <c r="J44" s="101">
        <v>0</v>
      </c>
      <c r="K44" s="46" t="s">
        <v>26</v>
      </c>
      <c r="L44" s="42">
        <v>2000</v>
      </c>
      <c r="M44" s="43">
        <f t="shared" si="10"/>
        <v>2000</v>
      </c>
      <c r="N44" s="44">
        <v>0</v>
      </c>
      <c r="O44" s="105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9"/>
      <c r="B45" s="106"/>
      <c r="C45" s="106"/>
      <c r="D45" s="106"/>
      <c r="E45" s="5"/>
      <c r="F45" s="4"/>
      <c r="G45" s="4"/>
      <c r="H45" s="4"/>
      <c r="I45" s="4"/>
      <c r="J45" s="107"/>
      <c r="K45" s="4"/>
      <c r="L45" s="51"/>
      <c r="M45" s="52"/>
      <c r="N45" s="53" t="s">
        <v>28</v>
      </c>
      <c r="O45" s="104">
        <f>SUM(O43:O44)</f>
        <v>19500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45</v>
      </c>
      <c r="O46" s="108">
        <f>+O18+O25+O38+O42+O45</f>
        <v>48976.969166666662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09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46</v>
      </c>
      <c r="N47" s="44">
        <v>0.05</v>
      </c>
      <c r="O47" s="110">
        <f>+O46*N47</f>
        <v>2448.8484583333334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 t="s">
        <v>47</v>
      </c>
      <c r="D48" s="5"/>
      <c r="E48" s="5"/>
      <c r="F48" s="4"/>
      <c r="G48" s="4"/>
      <c r="H48" s="4"/>
      <c r="I48" s="4"/>
      <c r="J48" s="4"/>
      <c r="K48" s="4"/>
      <c r="L48" s="5"/>
      <c r="M48" s="9" t="s">
        <v>48</v>
      </c>
      <c r="N48" s="9"/>
      <c r="O48" s="111">
        <f>SUM(O46:O47)</f>
        <v>51425.817624999996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12">
        <v>51000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I-BSWKOV126G140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2026-05-14T14:34:00Z</dcterms:modified>
</cp:coreProperties>
</file>