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79F60C6A-4870-437A-9E95-271159808D58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TBLCB26H0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1" i="1"/>
  <c r="M21" i="1" s="1"/>
  <c r="O21" i="1" s="1"/>
  <c r="L20" i="1"/>
  <c r="M20" i="1" s="1"/>
  <c r="O20" i="1" s="1"/>
  <c r="O19" i="1"/>
  <c r="M19" i="1"/>
  <c r="L19" i="1"/>
  <c r="M17" i="1"/>
  <c r="O17" i="1" s="1"/>
  <c r="M15" i="1"/>
  <c r="O15" i="1" s="1"/>
  <c r="L15" i="1"/>
  <c r="O14" i="1"/>
  <c r="M14" i="1"/>
  <c r="L14" i="1"/>
  <c r="M13" i="1"/>
  <c r="O13" i="1" s="1"/>
  <c r="L13" i="1"/>
  <c r="O25" i="1" l="1"/>
  <c r="O18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<sst xmlns="http://schemas.openxmlformats.org/spreadsheetml/2006/main" count="120" uniqueCount="55">
  <si>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</si>
  <si>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</si>
  <si>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</si>
  <si>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</si>
  <si>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</si>
  <si>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</si>
  <si>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</si>
  <si>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</si>
  <si>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</si>
  <si>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</si>
  <si>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</si>
  <si>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</si>
  <si>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</si>
  <si>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</si>
  <si>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</si>
  <si>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</si>
  <si>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</si>
  <si>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</si>
  <si>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</si>
  <si>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</si>
  <si>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</si>
  <si>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</si>
  <si>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</si>
  <si>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</si>
  <si>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</si>
  <si>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</si>
  <si>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</si>
  <si>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</si>
  <si>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</si>
  <si>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</si>
  <si>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</si>
  <si>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</si>
  <si>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</si>
  <si>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</si>
  <si>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</si>
  <si>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</si>
  <si>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</si>
  <si>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</si>
  <si>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</si>
  <si>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</si>
  <si>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</si>
  <si>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</si>
  <si>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</si>
  <si>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</si>
  <si>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</si>
  <si>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</si>
  <si>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</si>
  <si>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</si>
  <si>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MAROON</t>
  </si>
  <si>
    <t>63% VISCOSE 22% LINEN 15% COTTON, 56/57", 175 GS</t>
  </si>
  <si>
    <t>8TBLCB26H006</t>
  </si>
  <si>
    <t>PUFF SLEEVE BLOUSE</t>
  </si>
  <si>
    <t>DNT 3646, 63% VISCOSE 22% LINEN 15% COTTON, 56/57", 175 GSM</t>
  </si>
  <si>
    <t>SW-2278 HORN BUTTON 16L</t>
  </si>
  <si>
    <t>ELASTIC BAND 0.75CM SLEEVE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</si>
</sst>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83819</xdr:colOff>
      <xdr:row>0</xdr:row>
      <xdr:rowOff>19932</xdr:rowOff>
    </xdr:from>
    <xdr:to>
      <xdr:col>11</xdr:col>
      <xdr:colOff>935082</xdr:colOff>
      <xdr:row>8</xdr:row>
      <xdr:rowOff>137159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A2B276-8E3D-44C5-84C8-02609CE4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7939" y="19932"/>
          <a:ext cx="1666603" cy="1778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48</v>
      </c>
      <c r="D4" s="8"/>
      <c r="E4" s="9" t="s">
        <v>4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133"/>
      <c r="D13" s="134"/>
      <c r="E13" s="38" t="s">
        <v>48</v>
      </c>
      <c r="F13" s="41">
        <v>1.45</v>
      </c>
      <c r="G13" s="39" t="s">
        <v>24</v>
      </c>
      <c r="H13" s="39">
        <v>1</v>
      </c>
      <c r="I13" s="39" t="s">
        <v>25</v>
      </c>
      <c r="J13" s="42">
        <v>46846</v>
      </c>
      <c r="K13" s="43" t="s">
        <v>26</v>
      </c>
      <c r="L13" s="44">
        <f t="shared" ref="L13:L15" si="0">IF(H13="","",(IF(K13="Local",(J13/H13),(J13/H13*1.3))))</f>
        <v>46846</v>
      </c>
      <c r="M13" s="45">
        <f>+F13*J13</f>
        <v>67926.7</v>
      </c>
      <c r="N13" s="46">
        <v>0.03</v>
      </c>
      <c r="O13" s="45">
        <f t="shared" ref="O13:O15" si="1">IF(M13="","",(M13*(1+N13)))</f>
        <v>69964.501000000004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>
        <v>0</v>
      </c>
      <c r="G14" s="49" t="s">
        <v>24</v>
      </c>
      <c r="H14" s="49">
        <v>1</v>
      </c>
      <c r="I14" s="49" t="s">
        <v>25</v>
      </c>
      <c r="J14" s="50">
        <v>0</v>
      </c>
      <c r="K14" s="48" t="s">
        <v>26</v>
      </c>
      <c r="L14" s="44">
        <f t="shared" si="0"/>
        <v>0</v>
      </c>
      <c r="M14" s="45">
        <f>+F14*J14</f>
        <v>0</v>
      </c>
      <c r="N14" s="46">
        <v>0.03</v>
      </c>
      <c r="O14" s="45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27</v>
      </c>
      <c r="H15" s="39">
        <v>1</v>
      </c>
      <c r="I15" s="39" t="s">
        <v>25</v>
      </c>
      <c r="J15" s="43">
        <v>0</v>
      </c>
      <c r="K15" s="43" t="s">
        <v>26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28</v>
      </c>
      <c r="O18" s="57">
        <f>SUM(O13:O16)</f>
        <v>69964.501000000004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29</v>
      </c>
      <c r="C19" s="23"/>
      <c r="D19" s="24"/>
      <c r="E19" s="60"/>
      <c r="F19" s="61">
        <v>1</v>
      </c>
      <c r="G19" s="49" t="s">
        <v>30</v>
      </c>
      <c r="H19" s="62">
        <v>1</v>
      </c>
      <c r="I19" s="39" t="s">
        <v>25</v>
      </c>
      <c r="J19" s="63">
        <v>1000</v>
      </c>
      <c r="K19" s="48" t="s">
        <v>26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53</v>
      </c>
      <c r="C20" s="26"/>
      <c r="D20" s="27"/>
      <c r="E20" s="66"/>
      <c r="F20" s="67">
        <v>7</v>
      </c>
      <c r="G20" s="49" t="s">
        <v>30</v>
      </c>
      <c r="H20" s="49">
        <v>1</v>
      </c>
      <c r="I20" s="39" t="s">
        <v>25</v>
      </c>
      <c r="J20" s="49">
        <v>120</v>
      </c>
      <c r="K20" s="48" t="s">
        <v>26</v>
      </c>
      <c r="L20" s="68">
        <f t="shared" si="2"/>
        <v>120</v>
      </c>
      <c r="M20" s="45">
        <f t="shared" si="3"/>
        <v>840</v>
      </c>
      <c r="N20" s="46">
        <v>0.03</v>
      </c>
      <c r="O20" s="45">
        <f t="shared" si="4"/>
        <v>865.2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 t="s">
        <v>54</v>
      </c>
      <c r="C21" s="26"/>
      <c r="D21" s="27"/>
      <c r="E21" s="66"/>
      <c r="F21" s="67">
        <v>0.3</v>
      </c>
      <c r="G21" s="49" t="s">
        <v>31</v>
      </c>
      <c r="H21" s="49">
        <v>1</v>
      </c>
      <c r="I21" s="39" t="s">
        <v>25</v>
      </c>
      <c r="J21" s="49">
        <v>1000</v>
      </c>
      <c r="K21" s="48" t="s">
        <v>26</v>
      </c>
      <c r="L21" s="68">
        <f t="shared" si="2"/>
        <v>1000</v>
      </c>
      <c r="M21" s="45">
        <f t="shared" si="3"/>
        <v>300</v>
      </c>
      <c r="N21" s="46">
        <v>0.03</v>
      </c>
      <c r="O21" s="45">
        <f t="shared" si="4"/>
        <v>309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/>
      <c r="G22" s="49" t="s">
        <v>30</v>
      </c>
      <c r="H22" s="49">
        <v>0</v>
      </c>
      <c r="I22" s="39" t="s">
        <v>25</v>
      </c>
      <c r="J22" s="49">
        <v>0</v>
      </c>
      <c r="K22" s="48" t="s">
        <v>26</v>
      </c>
      <c r="L22" s="68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30</v>
      </c>
      <c r="H23" s="49">
        <v>0</v>
      </c>
      <c r="I23" s="39" t="s">
        <v>25</v>
      </c>
      <c r="J23" s="71">
        <v>0</v>
      </c>
      <c r="K23" s="48" t="s">
        <v>26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30</v>
      </c>
      <c r="H24" s="75">
        <v>0</v>
      </c>
      <c r="I24" s="39" t="s">
        <v>25</v>
      </c>
      <c r="J24" s="76">
        <v>0</v>
      </c>
      <c r="K24" s="48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28</v>
      </c>
      <c r="O25" s="57">
        <f>SUM(O19:O24)</f>
        <v>2204.1999999999998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32</v>
      </c>
      <c r="C28" s="85"/>
      <c r="D28" s="86"/>
      <c r="E28" s="87"/>
      <c r="F28" s="88">
        <v>1</v>
      </c>
      <c r="G28" s="89" t="s">
        <v>30</v>
      </c>
      <c r="H28" s="89">
        <v>12</v>
      </c>
      <c r="I28" s="89" t="s">
        <v>25</v>
      </c>
      <c r="J28" s="90">
        <v>1500</v>
      </c>
      <c r="K28" s="91" t="s">
        <v>26</v>
      </c>
      <c r="L28" s="92">
        <v>325</v>
      </c>
      <c r="M28" s="93">
        <f t="shared" ref="M28:M35" si="5">IF(F28="","",(IF(I28="USD",(L28*$F$7*F28),(L28*F28))))</f>
        <v>325</v>
      </c>
      <c r="N28" s="94">
        <v>0.03</v>
      </c>
      <c r="O28" s="95">
        <f t="shared" ref="O28:O32" si="6">IF(M28="","",(M28*(1+N28)))</f>
        <v>334.75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33</v>
      </c>
      <c r="C29" s="85"/>
      <c r="D29" s="86"/>
      <c r="E29" s="98"/>
      <c r="F29" s="88">
        <v>1</v>
      </c>
      <c r="G29" s="89" t="s">
        <v>30</v>
      </c>
      <c r="H29" s="89">
        <v>12</v>
      </c>
      <c r="I29" s="89" t="s">
        <v>25</v>
      </c>
      <c r="J29" s="90">
        <v>600</v>
      </c>
      <c r="K29" s="91" t="s">
        <v>26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34</v>
      </c>
      <c r="C30" s="85"/>
      <c r="D30" s="86"/>
      <c r="E30" s="98"/>
      <c r="F30" s="91">
        <v>1</v>
      </c>
      <c r="G30" s="89" t="s">
        <v>30</v>
      </c>
      <c r="H30" s="89">
        <v>1</v>
      </c>
      <c r="I30" s="89" t="s">
        <v>25</v>
      </c>
      <c r="J30" s="90">
        <v>500</v>
      </c>
      <c r="K30" s="91" t="s">
        <v>26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35</v>
      </c>
      <c r="C31" s="85"/>
      <c r="D31" s="86"/>
      <c r="E31" s="102"/>
      <c r="F31" s="91">
        <v>1</v>
      </c>
      <c r="G31" s="103" t="s">
        <v>30</v>
      </c>
      <c r="H31" s="103">
        <v>1</v>
      </c>
      <c r="I31" s="89" t="s">
        <v>25</v>
      </c>
      <c r="J31" s="90">
        <v>220</v>
      </c>
      <c r="K31" s="91" t="s">
        <v>26</v>
      </c>
      <c r="L31" s="100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36</v>
      </c>
      <c r="C32" s="85"/>
      <c r="D32" s="86"/>
      <c r="E32" s="98"/>
      <c r="F32" s="91">
        <v>1</v>
      </c>
      <c r="G32" s="89" t="s">
        <v>30</v>
      </c>
      <c r="H32" s="89">
        <v>1</v>
      </c>
      <c r="I32" s="89" t="s">
        <v>25</v>
      </c>
      <c r="J32" s="90">
        <v>250</v>
      </c>
      <c r="K32" s="91" t="s">
        <v>26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37</v>
      </c>
      <c r="C33" s="85"/>
      <c r="D33" s="86"/>
      <c r="E33" s="98"/>
      <c r="F33" s="91">
        <v>1</v>
      </c>
      <c r="G33" s="89" t="s">
        <v>30</v>
      </c>
      <c r="H33" s="89">
        <v>1</v>
      </c>
      <c r="I33" s="89" t="s">
        <v>25</v>
      </c>
      <c r="J33" s="90">
        <v>25</v>
      </c>
      <c r="K33" s="91" t="s">
        <v>26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38</v>
      </c>
      <c r="C34" s="85"/>
      <c r="D34" s="86"/>
      <c r="E34" s="106"/>
      <c r="F34" s="88">
        <v>1</v>
      </c>
      <c r="G34" s="89" t="s">
        <v>30</v>
      </c>
      <c r="H34" s="107">
        <v>1</v>
      </c>
      <c r="I34" s="89" t="s">
        <v>25</v>
      </c>
      <c r="J34" s="90">
        <v>650</v>
      </c>
      <c r="K34" s="91" t="s">
        <v>26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39</v>
      </c>
      <c r="C35" s="85"/>
      <c r="D35" s="86"/>
      <c r="E35" s="106"/>
      <c r="F35" s="88">
        <v>1</v>
      </c>
      <c r="G35" s="89" t="s">
        <v>30</v>
      </c>
      <c r="H35" s="107">
        <v>1</v>
      </c>
      <c r="I35" s="89" t="s">
        <v>25</v>
      </c>
      <c r="J35" s="90">
        <v>750</v>
      </c>
      <c r="K35" s="91" t="s">
        <v>26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28</v>
      </c>
      <c r="O38" s="57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40</v>
      </c>
      <c r="C39" s="26"/>
      <c r="D39" s="27"/>
      <c r="E39" s="38"/>
      <c r="F39" s="39">
        <v>1</v>
      </c>
      <c r="G39" s="49" t="s">
        <v>30</v>
      </c>
      <c r="H39" s="39">
        <v>1</v>
      </c>
      <c r="I39" s="39" t="s">
        <v>25</v>
      </c>
      <c r="J39" s="118">
        <v>0</v>
      </c>
      <c r="K39" s="48" t="s">
        <v>26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41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25</v>
      </c>
      <c r="J40" s="118">
        <v>0</v>
      </c>
      <c r="K40" s="48" t="s">
        <v>26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42</v>
      </c>
      <c r="C41" s="120">
        <f>F3</f>
        <v>0</v>
      </c>
      <c r="D41" s="27"/>
      <c r="E41" s="38"/>
      <c r="F41" s="121">
        <v>0</v>
      </c>
      <c r="G41" s="49" t="s">
        <v>30</v>
      </c>
      <c r="H41" s="39">
        <v>1</v>
      </c>
      <c r="I41" s="39" t="s">
        <v>25</v>
      </c>
      <c r="J41" s="118">
        <v>0</v>
      </c>
      <c r="K41" s="48" t="s">
        <v>26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49" t="s">
        <v>30</v>
      </c>
      <c r="H43" s="39">
        <v>1</v>
      </c>
      <c r="I43" s="39" t="s">
        <v>25</v>
      </c>
      <c r="J43" s="118">
        <v>24000</v>
      </c>
      <c r="K43" s="48" t="s">
        <v>26</v>
      </c>
      <c r="L43" s="123">
        <v>24000</v>
      </c>
      <c r="M43" s="45">
        <f t="shared" ref="M43:M44" si="10">IF(F43="","",(IF(I43="USD",(L43*$F$7*F43),(L43*F43))))</f>
        <v>24000</v>
      </c>
      <c r="N43" s="124">
        <v>0</v>
      </c>
      <c r="O43" s="125">
        <f t="shared" ref="O43:O44" si="11">IF(M43="","",(M43*(1+N43)))</f>
        <v>24000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25</v>
      </c>
      <c r="J44" s="118">
        <v>2000</v>
      </c>
      <c r="K44" s="48" t="s">
        <v>26</v>
      </c>
      <c r="L44" s="44">
        <v>2000</v>
      </c>
      <c r="M44" s="45">
        <f t="shared" si="10"/>
        <v>2000</v>
      </c>
      <c r="N44" s="46">
        <v>0</v>
      </c>
      <c r="O44" s="12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6"/>
      <c r="C45" s="126"/>
      <c r="D45" s="126"/>
      <c r="E45" s="5"/>
      <c r="F45" s="4"/>
      <c r="G45" s="4"/>
      <c r="H45" s="4"/>
      <c r="I45" s="4"/>
      <c r="J45" s="127"/>
      <c r="K45" s="4"/>
      <c r="L45" s="54"/>
      <c r="M45" s="55"/>
      <c r="N45" s="56" t="s">
        <v>28</v>
      </c>
      <c r="O45" s="122">
        <f>SUM(O43:O44)</f>
        <v>26000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8">
        <f>+O18+O25+O38+O42+O45</f>
        <v>99952.661000000007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30">
        <f>+O46*N47</f>
        <v>4997.6330500000004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31">
        <f>SUM(O46:O47)</f>
        <v>104950.29405000001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105000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8TBLCB26H006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2026-05-16T02:20:37Z</dcterms:modified>
</cp:coreProperties>
</file>