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E1FC7CC1-9677-4EF6-9235-92CA24E496CA}" xr6:coauthVersionLast="47" xr6:coauthVersionMax="47" xr10:uidLastSave="{00000000-0000-0000-0000-000000000000}"/>
  <bookViews>
    <workbookView xWindow="-108" yWindow="-108" windowWidth="23256" windowHeight="12456" xr2:uid="{CC390054-01B6-4980-85C7-9D9D5E8B1195}"/>
  </bookViews>
  <sheets>
    <sheet name=" 8 - SLWKUC126F07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M43" i="1"/>
  <c r="M41" i="1"/>
  <c r="O41" i="1" s="1"/>
  <c r="C41" i="1"/>
  <c r="L40" i="1"/>
  <c r="M40" i="1" s="1"/>
  <c r="O40" i="1" s="1"/>
  <c r="L39" i="1"/>
  <c r="M39" i="1" s="1"/>
  <c r="O39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L20" i="1"/>
  <c r="M20" i="1" s="1"/>
  <c r="O20" i="1" s="1"/>
  <c r="M19" i="1"/>
  <c r="O19" i="1" s="1"/>
  <c r="L19" i="1"/>
  <c r="O17" i="1"/>
  <c r="M17" i="1"/>
  <c r="O15" i="1"/>
  <c r="O14" i="1"/>
  <c r="M13" i="1"/>
  <c r="O13" i="1" s="1"/>
  <c r="O18" i="1" s="1"/>
  <c r="O42" i="1" l="1"/>
  <c r="O25" i="1"/>
  <c r="O38" i="1"/>
  <c r="O46" i="1" s="1"/>
  <c r="O45" i="1"/>
  <c r="O47" i="1" l="1"/>
  <c r="O48" i="1" s="1"/>
</calcChain>
</file>

<file path=xl/sharedStrings.xml><?xml version="1.0" encoding="utf-8"?>
<sst xmlns="http://schemas.openxmlformats.org/spreadsheetml/2006/main" count="115" uniqueCount="54">
  <si>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</si>
  <si>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</si>
  <si>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</si>
  <si>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</si>
  <si>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</si>
  <si>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</si>
  <si>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</si>
  <si>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</si>
  <si>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</si>
  <si>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</si>
  <si>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</si>
  <si>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</si>
  <si>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</si>
  <si>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</si>
  <si>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</si>
  <si>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</si>
  <si>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</si>
  <si>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</si>
  <si>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</si>
  <si>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</si>
  <si>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</si>
  <si>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</si>
  <si>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</si>
  <si>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</si>
  <si>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</si>
  <si>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</si>
  <si>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</si>
  <si>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</si>
  <si>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</si>
  <si>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</si>
  <si>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</si>
  <si>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</si>
  <si>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</si>
  <si>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</si>
  <si>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</si>
  <si>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</si>
  <si>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</si>
  <si>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</si>
  <si>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</si>
  <si>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</si>
  <si>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</si>
  <si>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</si>
  <si>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</si>
  <si>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</si>
  <si>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</si>
  <si>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</si>
  <si>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 xml:space="preserve"> 8 - SLWKUC126F079</t>
  </si>
  <si>
    <t>LIGHT BLUE</t>
  </si>
  <si>
    <t>SLEEVELESS</t>
  </si>
  <si>
    <t>100% COTTON, CD40XCD40/133X72, WIDTH : 58"</t>
  </si>
  <si>
    <t>560 yard</t>
  </si>
  <si>
    <t>BUTTON JW-1770 18L GRAFIR ETC</t>
  </si>
  <si>
    <t>DTM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</si>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</sst>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_(* #,##0_);_(* \(#,##0\);_(* &quot;-&quot;??_);_(@_)"/>
    <numFmt numFmtId="166" formatCode="#,##0.00\ ;\-#,##0.00\ ;&quot; -&quot;#\ ;@\ "/>
    <numFmt numFmtId="167" formatCode="[$IDR]\ #,##0.00\ ;\-[$IDR]\ #,##0.00\ ;[$IDR]&quot; -&quot;#\ ;@\ "/>
    <numFmt numFmtId="168" formatCode="_-* #,##0.00_-;\-* #,##0.00_-;_-* \-??_-;_-@"/>
    <numFmt numFmtId="169" formatCode="&quot;Rp&quot;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rgb="FF000000"/>
      <name val="Calibri"/>
      <family val="2"/>
      <scheme val="minor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00B0F0"/>
        <bgColor theme="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131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0" borderId="0" xfId="0" applyFont="1"/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 vertical="center"/>
    </xf>
    <xf numFmtId="2" fontId="11" fillId="2" borderId="12" xfId="0" applyNumberFormat="1" applyFont="1" applyFill="1" applyBorder="1" applyAlignment="1">
      <alignment horizontal="center"/>
    </xf>
    <xf numFmtId="165" fontId="13" fillId="2" borderId="12" xfId="1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12" xfId="0" applyNumberFormat="1" applyFont="1" applyFill="1" applyBorder="1"/>
    <xf numFmtId="167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6" fontId="10" fillId="2" borderId="12" xfId="0" applyNumberFormat="1" applyFont="1" applyFill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6" fontId="4" fillId="2" borderId="0" xfId="0" applyNumberFormat="1" applyFont="1" applyFill="1" applyAlignment="1">
      <alignment horizontal="center"/>
    </xf>
    <xf numFmtId="166" fontId="4" fillId="2" borderId="0" xfId="0" applyNumberFormat="1" applyFont="1" applyFill="1"/>
    <xf numFmtId="167" fontId="4" fillId="2" borderId="0" xfId="0" applyNumberFormat="1" applyFont="1" applyFill="1"/>
    <xf numFmtId="0" fontId="2" fillId="3" borderId="0" xfId="0" applyFont="1" applyFill="1" applyAlignment="1">
      <alignment horizontal="right"/>
    </xf>
    <xf numFmtId="167" fontId="2" fillId="3" borderId="1" xfId="0" applyNumberFormat="1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6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0" fillId="2" borderId="5" xfId="0" applyFont="1" applyFill="1" applyBorder="1" applyAlignment="1">
      <alignment wrapText="1"/>
    </xf>
    <xf numFmtId="4" fontId="10" fillId="2" borderId="12" xfId="0" applyNumberFormat="1" applyFont="1" applyFill="1" applyBorder="1" applyAlignment="1">
      <alignment horizontal="center"/>
    </xf>
    <xf numFmtId="166" fontId="4" fillId="2" borderId="7" xfId="0" applyNumberFormat="1" applyFont="1" applyFill="1" applyBorder="1"/>
    <xf numFmtId="167" fontId="10" fillId="2" borderId="12" xfId="0" applyNumberFormat="1" applyFont="1" applyFill="1" applyBorder="1"/>
    <xf numFmtId="0" fontId="10" fillId="2" borderId="5" xfId="0" applyFont="1" applyFill="1" applyBorder="1"/>
    <xf numFmtId="0" fontId="10" fillId="2" borderId="12" xfId="0" applyFont="1" applyFill="1" applyBorder="1"/>
    <xf numFmtId="2" fontId="10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8" fontId="17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10" fillId="2" borderId="12" xfId="2" applyFont="1" applyFill="1" applyBorder="1" applyAlignment="1">
      <alignment horizontal="center"/>
    </xf>
    <xf numFmtId="0" fontId="10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0" fillId="2" borderId="12" xfId="2" applyFont="1" applyFill="1" applyBorder="1"/>
    <xf numFmtId="2" fontId="11" fillId="2" borderId="12" xfId="2" applyNumberFormat="1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169" fontId="11" fillId="2" borderId="12" xfId="2" applyNumberFormat="1" applyFont="1" applyFill="1" applyBorder="1" applyAlignment="1">
      <alignment horizontal="center"/>
    </xf>
    <xf numFmtId="166" fontId="11" fillId="2" borderId="12" xfId="2" applyNumberFormat="1" applyFont="1" applyFill="1" applyBorder="1" applyAlignment="1">
      <alignment horizontal="center"/>
    </xf>
    <xf numFmtId="169" fontId="11" fillId="2" borderId="7" xfId="2" applyNumberFormat="1" applyFont="1" applyFill="1" applyBorder="1"/>
    <xf numFmtId="167" fontId="11" fillId="2" borderId="12" xfId="2" applyNumberFormat="1" applyFont="1" applyFill="1" applyBorder="1"/>
    <xf numFmtId="9" fontId="11" fillId="2" borderId="12" xfId="0" applyNumberFormat="1" applyFont="1" applyFill="1" applyBorder="1" applyAlignment="1">
      <alignment horizontal="center"/>
    </xf>
    <xf numFmtId="167" fontId="11" fillId="2" borderId="12" xfId="0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0" fontId="4" fillId="2" borderId="5" xfId="2" applyFont="1" applyFill="1" applyBorder="1" applyAlignment="1">
      <alignment horizontal="left"/>
    </xf>
    <xf numFmtId="169" fontId="11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6" fontId="21" fillId="2" borderId="12" xfId="0" applyNumberFormat="1" applyFont="1" applyFill="1" applyBorder="1" applyAlignment="1">
      <alignment horizontal="center"/>
    </xf>
    <xf numFmtId="166" fontId="20" fillId="2" borderId="12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167" fontId="2" fillId="3" borderId="0" xfId="0" applyNumberFormat="1" applyFont="1" applyFill="1"/>
    <xf numFmtId="166" fontId="24" fillId="2" borderId="12" xfId="0" applyNumberFormat="1" applyFont="1" applyFill="1" applyBorder="1"/>
    <xf numFmtId="167" fontId="2" fillId="2" borderId="12" xfId="0" applyNumberFormat="1" applyFont="1" applyFill="1" applyBorder="1"/>
    <xf numFmtId="0" fontId="9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7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7" fontId="4" fillId="0" borderId="12" xfId="0" applyNumberFormat="1" applyFont="1" applyBorder="1"/>
    <xf numFmtId="167" fontId="2" fillId="4" borderId="0" xfId="0" applyNumberFormat="1" applyFont="1" applyFill="1"/>
    <xf numFmtId="0" fontId="13" fillId="5" borderId="0" xfId="0" applyFont="1" applyFill="1"/>
  </cellXfs>
  <cellStyles count="3">
    <cellStyle name="Comma" xfId="1" builtinId="3"/>
    <cellStyle name="Normal" xfId="0" builtinId="0"/>
    <cellStyle name="Normal 2" xfId="2" xr:uid="{43D75C72-EB05-4CBE-8782-44DB1AE4BE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822961</xdr:colOff>
      <xdr:row>0</xdr:row>
      <xdr:rowOff>137160</xdr:rowOff>
    </xdr:from>
    <xdr:ext cx="1714499" cy="1645920"/>
    <xdr:pic>
      <xdr:nvPicPr>
        <xdr:cNvPr id="4" name="image4.png" title="Image">
          <a:extLst>
            <a:ext uri="{FF2B5EF4-FFF2-40B4-BE49-F238E27FC236}">
              <a16:creationId xmlns:a16="http://schemas.microsoft.com/office/drawing/2014/main" id="{EDEF3409-1F35-45A6-960B-F5EBB4396C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-2580" t="14038" r="11685" b="24567"/>
        <a:stretch>
          <a:fillRect/>
        </a:stretch>
      </xdr:blipFill>
      <xdr:spPr>
        <a:xfrm>
          <a:off x="9944101" y="137160"/>
          <a:ext cx="1714499" cy="164592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974D6-1BB1-444C-82BF-3786DDC3D0D6}">
  <dimension ref="A1:Z1001"/>
  <sheetViews>
    <sheetView tabSelected="1" workbookViewId="0">
      <selection activeCell="C3" sqref="C3"/>
    </sheetView>
  </sheetViews>
  <sheetFormatPr defaultColWidth="16" defaultRowHeight="14.4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46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47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700</v>
      </c>
      <c r="D5" s="8" t="s">
        <v>6</v>
      </c>
      <c r="E5" s="17" t="s">
        <v>7</v>
      </c>
      <c r="F5" s="17" t="s">
        <v>49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 t="s">
        <v>50</v>
      </c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49</v>
      </c>
      <c r="C13" s="28"/>
      <c r="D13" s="29"/>
      <c r="E13" s="40" t="s">
        <v>47</v>
      </c>
      <c r="F13" s="43">
        <v>0.75</v>
      </c>
      <c r="G13" s="41" t="s">
        <v>24</v>
      </c>
      <c r="H13" s="41">
        <v>1</v>
      </c>
      <c r="I13" s="41" t="s">
        <v>25</v>
      </c>
      <c r="J13" s="44">
        <v>27900</v>
      </c>
      <c r="K13" s="45" t="s">
        <v>26</v>
      </c>
      <c r="L13" s="46">
        <v>30969</v>
      </c>
      <c r="M13" s="47">
        <f>+F13*J13</f>
        <v>20925</v>
      </c>
      <c r="N13" s="48">
        <v>0.03</v>
      </c>
      <c r="O13" s="47">
        <f t="shared" ref="O13:O15" si="0">IF(M13="","",(M13*(1+N13)))</f>
        <v>21552.75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/>
      <c r="G14" s="51"/>
      <c r="H14" s="51"/>
      <c r="I14" s="51"/>
      <c r="J14" s="52"/>
      <c r="K14" s="50"/>
      <c r="L14" s="46"/>
      <c r="M14" s="47"/>
      <c r="N14" s="48"/>
      <c r="O14" s="47" t="str">
        <f t="shared" si="0"/>
        <v/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27</v>
      </c>
      <c r="O18" s="59">
        <f>SUM(O13:O16)</f>
        <v>21552.75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28</v>
      </c>
      <c r="C19" s="25"/>
      <c r="D19" s="26"/>
      <c r="E19" s="62"/>
      <c r="F19" s="63">
        <v>1</v>
      </c>
      <c r="G19" s="51" t="s">
        <v>29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1">IF(H19="","",(IF(K19="Local",(J19/H19),(J19/H19*1.3))))</f>
        <v>1000</v>
      </c>
      <c r="M19" s="47">
        <f t="shared" ref="M19:M26" si="2">IF(F19="","",(IF(I19="USD",(L19*$F$7*F19),(L19*F19))))</f>
        <v>1000</v>
      </c>
      <c r="N19" s="48">
        <v>0.03</v>
      </c>
      <c r="O19" s="47">
        <f t="shared" ref="O19:O24" si="3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51</v>
      </c>
      <c r="C20" s="28"/>
      <c r="D20" s="29"/>
      <c r="E20" s="49" t="s">
        <v>52</v>
      </c>
      <c r="F20" s="50">
        <v>6</v>
      </c>
      <c r="G20" s="51" t="s">
        <v>6</v>
      </c>
      <c r="H20" s="51">
        <v>1</v>
      </c>
      <c r="I20" s="41" t="s">
        <v>25</v>
      </c>
      <c r="J20" s="68">
        <v>250</v>
      </c>
      <c r="K20" s="50" t="s">
        <v>26</v>
      </c>
      <c r="L20" s="69">
        <f t="shared" si="1"/>
        <v>250</v>
      </c>
      <c r="M20" s="70">
        <f t="shared" si="2"/>
        <v>1500</v>
      </c>
      <c r="N20" s="48">
        <v>0.03</v>
      </c>
      <c r="O20" s="47">
        <f t="shared" si="3"/>
        <v>1545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/>
      <c r="C21" s="28"/>
      <c r="D21" s="29"/>
      <c r="E21" s="72"/>
      <c r="F21" s="73"/>
      <c r="G21" s="51" t="s">
        <v>6</v>
      </c>
      <c r="H21" s="51">
        <v>0</v>
      </c>
      <c r="I21" s="41" t="s">
        <v>25</v>
      </c>
      <c r="J21" s="51">
        <v>0</v>
      </c>
      <c r="K21" s="50" t="s">
        <v>26</v>
      </c>
      <c r="L21" s="69">
        <v>0</v>
      </c>
      <c r="M21" s="70" t="str">
        <f t="shared" si="2"/>
        <v/>
      </c>
      <c r="N21" s="48">
        <v>0</v>
      </c>
      <c r="O21" s="47" t="str">
        <f t="shared" si="3"/>
        <v/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53</v>
      </c>
      <c r="H22" s="51">
        <v>0</v>
      </c>
      <c r="I22" s="41" t="s">
        <v>25</v>
      </c>
      <c r="J22" s="51">
        <v>0</v>
      </c>
      <c r="K22" s="50" t="s">
        <v>26</v>
      </c>
      <c r="L22" s="69">
        <v>0</v>
      </c>
      <c r="M22" s="70" t="str">
        <f t="shared" si="2"/>
        <v/>
      </c>
      <c r="N22" s="48">
        <v>0</v>
      </c>
      <c r="O22" s="47" t="str">
        <f t="shared" si="3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29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2"/>
        <v>0</v>
      </c>
      <c r="N23" s="48">
        <v>0</v>
      </c>
      <c r="O23" s="70">
        <f t="shared" si="3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29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2"/>
        <v/>
      </c>
      <c r="N24" s="48">
        <v>0</v>
      </c>
      <c r="O24" s="47" t="str">
        <f t="shared" si="3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2"/>
        <v/>
      </c>
      <c r="N25" s="58" t="s">
        <v>27</v>
      </c>
      <c r="O25" s="59">
        <f>SUM(O19:O24)</f>
        <v>2575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1"/>
        <v/>
      </c>
      <c r="M26" s="47" t="str">
        <f t="shared" si="2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1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30</v>
      </c>
      <c r="C28" s="88"/>
      <c r="D28" s="89"/>
      <c r="E28" s="90"/>
      <c r="F28" s="91">
        <v>1</v>
      </c>
      <c r="G28" s="92" t="s">
        <v>29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4">IF(F28="","",(IF(I28="USD",(L28*$F$7*F28),(L28*F28))))</f>
        <v>310</v>
      </c>
      <c r="N28" s="97">
        <v>0.03</v>
      </c>
      <c r="O28" s="98">
        <f t="shared" ref="O28:O32" si="5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31</v>
      </c>
      <c r="C29" s="88"/>
      <c r="D29" s="89"/>
      <c r="E29" s="100"/>
      <c r="F29" s="91">
        <v>1</v>
      </c>
      <c r="G29" s="92" t="s">
        <v>29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4"/>
        <v>130</v>
      </c>
      <c r="N29" s="97">
        <v>0.03</v>
      </c>
      <c r="O29" s="98">
        <f t="shared" si="5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32</v>
      </c>
      <c r="C30" s="88"/>
      <c r="D30" s="89"/>
      <c r="E30" s="100"/>
      <c r="F30" s="94">
        <v>1</v>
      </c>
      <c r="G30" s="92" t="s">
        <v>29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4"/>
        <v>110</v>
      </c>
      <c r="N30" s="97">
        <v>0.03</v>
      </c>
      <c r="O30" s="98">
        <f t="shared" si="5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33</v>
      </c>
      <c r="C31" s="88"/>
      <c r="D31" s="89"/>
      <c r="E31" s="104"/>
      <c r="F31" s="94">
        <v>1</v>
      </c>
      <c r="G31" s="105" t="s">
        <v>29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4"/>
        <v>220</v>
      </c>
      <c r="N31" s="97">
        <v>0.03</v>
      </c>
      <c r="O31" s="98">
        <f t="shared" si="5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34</v>
      </c>
      <c r="C32" s="88"/>
      <c r="D32" s="89"/>
      <c r="E32" s="100"/>
      <c r="F32" s="94">
        <v>1</v>
      </c>
      <c r="G32" s="92" t="s">
        <v>29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4"/>
        <v>250</v>
      </c>
      <c r="N32" s="97">
        <v>0.03</v>
      </c>
      <c r="O32" s="98">
        <f t="shared" si="5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35</v>
      </c>
      <c r="C33" s="88"/>
      <c r="D33" s="89"/>
      <c r="E33" s="100"/>
      <c r="F33" s="94">
        <v>1</v>
      </c>
      <c r="G33" s="92" t="s">
        <v>29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4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36</v>
      </c>
      <c r="C34" s="88"/>
      <c r="D34" s="89"/>
      <c r="E34" s="108"/>
      <c r="F34" s="91">
        <v>1</v>
      </c>
      <c r="G34" s="92" t="s">
        <v>29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4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37</v>
      </c>
      <c r="C35" s="88"/>
      <c r="D35" s="89"/>
      <c r="E35" s="108"/>
      <c r="F35" s="91">
        <v>1</v>
      </c>
      <c r="G35" s="92" t="s">
        <v>29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4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27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38</v>
      </c>
      <c r="C39" s="28"/>
      <c r="D39" s="29"/>
      <c r="E39" s="40"/>
      <c r="F39" s="41">
        <v>1</v>
      </c>
      <c r="G39" s="51" t="s">
        <v>29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6">IF(H39="","",(IF(K39="Local",(J39/H39))))</f>
        <v>0</v>
      </c>
      <c r="M39" s="47">
        <f t="shared" ref="M39:M41" si="7">IF(F39="","",(IF(I39="USD",(L39*$F$7*F39),(L39*F39))))</f>
        <v>0</v>
      </c>
      <c r="N39" s="48">
        <v>0</v>
      </c>
      <c r="O39" s="47">
        <f t="shared" ref="O39:O41" si="8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39</v>
      </c>
      <c r="C40" s="28"/>
      <c r="D40" s="29"/>
      <c r="E40" s="40"/>
      <c r="F40" s="41">
        <v>1</v>
      </c>
      <c r="G40" s="51" t="s">
        <v>29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6"/>
        <v>0</v>
      </c>
      <c r="M40" s="47">
        <f t="shared" si="7"/>
        <v>0</v>
      </c>
      <c r="N40" s="48">
        <v>0</v>
      </c>
      <c r="O40" s="47">
        <f t="shared" si="8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40</v>
      </c>
      <c r="C41" s="119">
        <f>F3</f>
        <v>0</v>
      </c>
      <c r="D41" s="29"/>
      <c r="E41" s="40"/>
      <c r="F41" s="120">
        <v>0</v>
      </c>
      <c r="G41" s="51" t="s">
        <v>29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7"/>
        <v>0</v>
      </c>
      <c r="N41" s="48">
        <v>0</v>
      </c>
      <c r="O41" s="47">
        <f t="shared" si="8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27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41</v>
      </c>
      <c r="C43" s="28"/>
      <c r="D43" s="29"/>
      <c r="E43" s="40"/>
      <c r="F43" s="41">
        <v>1</v>
      </c>
      <c r="G43" s="51" t="s">
        <v>29</v>
      </c>
      <c r="H43" s="41">
        <v>1</v>
      </c>
      <c r="I43" s="41" t="s">
        <v>25</v>
      </c>
      <c r="J43" s="117">
        <v>0</v>
      </c>
      <c r="K43" s="50" t="s">
        <v>26</v>
      </c>
      <c r="L43" s="122">
        <v>17000</v>
      </c>
      <c r="M43" s="47">
        <f t="shared" ref="M43:M44" si="9">IF(F43="","",(IF(I43="USD",(L43*$F$7*F43),(L43*F43))))</f>
        <v>17000</v>
      </c>
      <c r="N43" s="97">
        <v>0</v>
      </c>
      <c r="O43" s="123">
        <f t="shared" ref="O43:O44" si="10">IF(M43="","",(M43*(1+N43)))</f>
        <v>17000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42</v>
      </c>
      <c r="C44" s="28"/>
      <c r="D44" s="29"/>
      <c r="E44" s="40"/>
      <c r="F44" s="41">
        <v>1</v>
      </c>
      <c r="G44" s="51" t="s">
        <v>29</v>
      </c>
      <c r="H44" s="41">
        <v>1</v>
      </c>
      <c r="I44" s="41" t="s">
        <v>25</v>
      </c>
      <c r="J44" s="117">
        <v>0</v>
      </c>
      <c r="K44" s="50" t="s">
        <v>26</v>
      </c>
      <c r="L44" s="46">
        <v>2000</v>
      </c>
      <c r="M44" s="47">
        <f t="shared" si="9"/>
        <v>2000</v>
      </c>
      <c r="N44" s="48">
        <v>0</v>
      </c>
      <c r="O44" s="123">
        <f t="shared" si="10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27</v>
      </c>
      <c r="O45" s="121">
        <f>SUM(O43:O44)</f>
        <v>19000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43</v>
      </c>
      <c r="O46" s="126">
        <f>+O18+O25+O38+O42+O45</f>
        <v>44896.259999999995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44</v>
      </c>
      <c r="N47" s="48">
        <v>0.05</v>
      </c>
      <c r="O47" s="128">
        <f>+O46*N47</f>
        <v>2244.8129999999996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45</v>
      </c>
      <c r="N48" s="10"/>
      <c r="O48" s="129">
        <f>SUM(O46:O47)</f>
        <v>47141.072999999997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47150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8 - SLWKUC126F079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2026-03-24T11:34:44Z</dcterms:created>
  <dcterms:modified xsi:type="dcterms:W3CDTF">2026-03-24T11:37:10Z</dcterms:modified>
</cp:coreProperties>
</file>