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F\"/>
    </mc:Choice>
  </mc:AlternateContent>
  <xr:revisionPtr revIDLastSave="0" documentId="8_{960F7D16-57B2-4EBB-B7F4-2F5C9F4D5C75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SL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M40" i="1"/>
  <c r="O40" i="1" s="1"/>
  <c r="L40" i="1"/>
  <c r="M39" i="1"/>
  <c r="O39" i="1" s="1"/>
  <c r="O42" i="1" s="1"/>
  <c r="L39" i="1"/>
  <c r="M36" i="1"/>
  <c r="O36" i="1" s="1"/>
  <c r="O35" i="1"/>
  <c r="M35" i="1"/>
  <c r="M34" i="1"/>
  <c r="O34" i="1" s="1"/>
  <c r="M33" i="1"/>
  <c r="O33" i="1" s="1"/>
  <c r="M32" i="1"/>
  <c r="O32" i="1" s="1"/>
  <c r="O31" i="1"/>
  <c r="M31" i="1"/>
  <c r="M30" i="1"/>
  <c r="O30" i="1" s="1"/>
  <c r="M29" i="1"/>
  <c r="O29" i="1" s="1"/>
  <c r="M28" i="1"/>
  <c r="O28" i="1" s="1"/>
  <c r="L27" i="1"/>
  <c r="M26" i="1"/>
  <c r="O26" i="1" s="1"/>
  <c r="L26" i="1"/>
  <c r="M25" i="1"/>
  <c r="M24" i="1"/>
  <c r="O24" i="1" s="1"/>
  <c r="O23" i="1"/>
  <c r="M23" i="1"/>
  <c r="M22" i="1"/>
  <c r="O22" i="1" s="1"/>
  <c r="M21" i="1"/>
  <c r="O21" i="1" s="1"/>
  <c r="L20" i="1"/>
  <c r="M20" i="1" s="1"/>
  <c r="O20" i="1" s="1"/>
  <c r="L19" i="1"/>
  <c r="M19" i="1" s="1"/>
  <c r="O19" i="1" s="1"/>
  <c r="O17" i="1"/>
  <c r="M17" i="1"/>
  <c r="M15" i="1"/>
  <c r="O15" i="1" s="1"/>
  <c r="M14" i="1"/>
  <c r="O14" i="1" s="1"/>
  <c r="O13" i="1"/>
  <c r="M13" i="1"/>
  <c r="O25" i="1" l="1"/>
  <c r="O18" i="1"/>
  <c r="O38" i="1"/>
  <c r="O46" i="1" l="1"/>
  <c r="O47" i="1" l="1"/>
  <c r="O48" i="1"/>
</calcChain>
</file>

<file path=xl/sharedStrings.xml><?xml version="1.0" encoding="utf-8"?>
<sst xmlns="http://schemas.openxmlformats.org/spreadsheetml/2006/main" count="123" uniqueCount="57">
  <si>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</si>
  <si>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</si>
  <si>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</si>
  <si>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</si>
  <si>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</si>
  <si>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</si>
  <si>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</si>
  <si>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</si>
  <si>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100% COTTON, CD40XCD40/133X72, WIDTH : 58"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</si>
  <si>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</si>
  <si>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</si>
  <si>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</si>
  <si>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</si>
  <si>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</si>
  <si>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</si>
  <si>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</si>
  <si>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</si>
  <si>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</si>
  <si>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</si>
  <si>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</si>
  <si>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</si>
  <si>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</si>
  <si>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</si>
  <si>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</si>
  <si>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</si>
  <si>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</si>
  <si>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</si>
  <si>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</si>
  <si>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</si>
  <si>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</si>
  <si>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</si>
  <si>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</si>
  <si>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</si>
  <si>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</si>
  <si>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</si>
  <si>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</si>
  <si>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</si>
  <si>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</si>
  <si>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</si>
  <si>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</si>
  <si>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</si>
  <si>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</si>
  <si>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</si>
  <si>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</si>
  <si>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</si>
  <si>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DTM</t>
  </si>
  <si>
    <t>MTR</t>
  </si>
  <si>
    <t>SHORT SLEEVE BLOUSE</t>
  </si>
  <si>
    <t xml:space="preserve"> </t>
  </si>
  <si>
    <t xml:space="preserve">EMBRO </t>
  </si>
  <si>
    <t>ET CETERA</t>
  </si>
  <si>
    <t>8 - SLWKSC126F085</t>
  </si>
  <si>
    <t>SAGE</t>
  </si>
  <si>
    <t>COTTON 40'S, 100% COTTON, CD40XCD40/133X72, WIDTH : 58"</t>
  </si>
  <si>
    <t xml:space="preserve">KANCING BUNGKUS SZ 18L QTY 1+1 </t>
  </si>
  <si>
    <t>ELASTIC LOOP</t>
  </si>
  <si>
    <t>AMG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</si>
</sst>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160021</xdr:colOff>
      <xdr:row>0</xdr:row>
      <xdr:rowOff>1</xdr:rowOff>
    </xdr:from>
    <xdr:ext cx="1432560" cy="1897380"/>
    <xdr:pic>
      <xdr:nvPicPr>
        <xdr:cNvPr id="7" name="image9.png" title="Image">
          <a:extLst>
            <a:ext uri="{FF2B5EF4-FFF2-40B4-BE49-F238E27FC236}">
              <a16:creationId xmlns:a16="http://schemas.microsoft.com/office/drawing/2014/main" id="{AC7B806B-4E7D-4B55-8E2A-CEE704F9B0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9687" b="23841"/>
        <a:stretch>
          <a:fillRect/>
        </a:stretch>
      </xdr:blipFill>
      <xdr:spPr>
        <a:xfrm>
          <a:off x="10287001" y="1"/>
          <a:ext cx="1432560" cy="18973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52</v>
      </c>
      <c r="D4" s="8"/>
      <c r="E4" s="9" t="s">
        <v>4</v>
      </c>
      <c r="F4" s="14" t="s">
        <v>47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1200</v>
      </c>
      <c r="D5" s="8" t="s">
        <v>6</v>
      </c>
      <c r="E5" s="17" t="s">
        <v>7</v>
      </c>
      <c r="F5" s="17" t="s">
        <v>8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50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 t="s">
        <v>48</v>
      </c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53</v>
      </c>
      <c r="C13" s="28"/>
      <c r="D13" s="29"/>
      <c r="E13" s="40" t="s">
        <v>52</v>
      </c>
      <c r="F13" s="43">
        <v>0.62</v>
      </c>
      <c r="G13" s="41" t="s">
        <v>24</v>
      </c>
      <c r="H13" s="41">
        <v>1</v>
      </c>
      <c r="I13" s="41" t="s">
        <v>25</v>
      </c>
      <c r="J13" s="44">
        <v>24600</v>
      </c>
      <c r="K13" s="45" t="s">
        <v>26</v>
      </c>
      <c r="L13" s="46">
        <v>27306</v>
      </c>
      <c r="M13" s="47">
        <f>+F13*J13</f>
        <v>15252</v>
      </c>
      <c r="N13" s="48">
        <v>0.03</v>
      </c>
      <c r="O13" s="47">
        <f t="shared" ref="O13:O15" si="0">IF(M13="","",(M13*(1+N13)))</f>
        <v>15709.560000000001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41" t="s">
        <v>24</v>
      </c>
      <c r="H14" s="41">
        <v>1</v>
      </c>
      <c r="I14" s="41" t="s">
        <v>25</v>
      </c>
      <c r="J14" s="44">
        <v>0</v>
      </c>
      <c r="K14" s="45" t="s">
        <v>26</v>
      </c>
      <c r="L14" s="46">
        <v>0</v>
      </c>
      <c r="M14" s="47">
        <f t="shared" ref="M14:M15" si="1"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41" t="s">
        <v>24</v>
      </c>
      <c r="H15" s="41">
        <v>1</v>
      </c>
      <c r="I15" s="41" t="s">
        <v>25</v>
      </c>
      <c r="J15" s="44">
        <v>0</v>
      </c>
      <c r="K15" s="45" t="s">
        <v>26</v>
      </c>
      <c r="L15" s="46">
        <v>0</v>
      </c>
      <c r="M15" s="47">
        <f t="shared" si="1"/>
        <v>0</v>
      </c>
      <c r="N15" s="48">
        <v>0.03</v>
      </c>
      <c r="O15" s="47">
        <f t="shared" si="0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27</v>
      </c>
      <c r="O18" s="58">
        <f>SUM(O13:O16)</f>
        <v>15709.560000000001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28</v>
      </c>
      <c r="C19" s="25"/>
      <c r="D19" s="26"/>
      <c r="E19" s="61"/>
      <c r="F19" s="62">
        <v>1</v>
      </c>
      <c r="G19" s="51" t="s">
        <v>29</v>
      </c>
      <c r="H19" s="63">
        <v>1</v>
      </c>
      <c r="I19" s="41" t="s">
        <v>25</v>
      </c>
      <c r="J19" s="64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54</v>
      </c>
      <c r="C20" s="28"/>
      <c r="D20" s="29"/>
      <c r="E20" s="49" t="s">
        <v>45</v>
      </c>
      <c r="F20" s="50">
        <v>2</v>
      </c>
      <c r="G20" s="51" t="s">
        <v>6</v>
      </c>
      <c r="H20" s="51">
        <v>1</v>
      </c>
      <c r="I20" s="41" t="s">
        <v>25</v>
      </c>
      <c r="J20" s="67">
        <v>250</v>
      </c>
      <c r="K20" s="50" t="s">
        <v>26</v>
      </c>
      <c r="L20" s="68">
        <f t="shared" si="2"/>
        <v>250</v>
      </c>
      <c r="M20" s="69">
        <f t="shared" si="3"/>
        <v>500</v>
      </c>
      <c r="N20" s="48">
        <v>0.03</v>
      </c>
      <c r="O20" s="47">
        <f t="shared" si="4"/>
        <v>515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 t="s">
        <v>55</v>
      </c>
      <c r="C21" s="28"/>
      <c r="D21" s="29"/>
      <c r="E21" s="71"/>
      <c r="F21" s="72">
        <v>0.1</v>
      </c>
      <c r="G21" s="51" t="s">
        <v>24</v>
      </c>
      <c r="H21" s="51">
        <v>1</v>
      </c>
      <c r="I21" s="41" t="s">
        <v>25</v>
      </c>
      <c r="J21" s="51">
        <v>1000</v>
      </c>
      <c r="K21" s="50" t="s">
        <v>26</v>
      </c>
      <c r="L21" s="68">
        <v>15000</v>
      </c>
      <c r="M21" s="69">
        <f t="shared" si="3"/>
        <v>1500</v>
      </c>
      <c r="N21" s="48">
        <v>0.03</v>
      </c>
      <c r="O21" s="47">
        <f t="shared" si="4"/>
        <v>1545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46</v>
      </c>
      <c r="H22" s="51">
        <v>0</v>
      </c>
      <c r="I22" s="41" t="s">
        <v>25</v>
      </c>
      <c r="J22" s="51">
        <v>0</v>
      </c>
      <c r="K22" s="50" t="s">
        <v>26</v>
      </c>
      <c r="L22" s="68">
        <v>0</v>
      </c>
      <c r="M22" s="69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29</v>
      </c>
      <c r="H23" s="51">
        <v>0</v>
      </c>
      <c r="I23" s="41" t="s">
        <v>25</v>
      </c>
      <c r="J23" s="67">
        <v>0</v>
      </c>
      <c r="K23" s="50" t="s">
        <v>26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29</v>
      </c>
      <c r="H24" s="77">
        <v>0</v>
      </c>
      <c r="I24" s="41" t="s">
        <v>25</v>
      </c>
      <c r="J24" s="78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7" t="s">
        <v>27</v>
      </c>
      <c r="O25" s="58">
        <f>SUM(O19:O24)</f>
        <v>3090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30</v>
      </c>
      <c r="C28" s="87"/>
      <c r="D28" s="88"/>
      <c r="E28" s="89"/>
      <c r="F28" s="90">
        <v>1</v>
      </c>
      <c r="G28" s="91" t="s">
        <v>29</v>
      </c>
      <c r="H28" s="91">
        <v>12</v>
      </c>
      <c r="I28" s="91" t="s">
        <v>25</v>
      </c>
      <c r="J28" s="92">
        <v>1500</v>
      </c>
      <c r="K28" s="93" t="s">
        <v>26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31</v>
      </c>
      <c r="C29" s="87"/>
      <c r="D29" s="88"/>
      <c r="E29" s="99"/>
      <c r="F29" s="90">
        <v>1</v>
      </c>
      <c r="G29" s="91" t="s">
        <v>29</v>
      </c>
      <c r="H29" s="91">
        <v>12</v>
      </c>
      <c r="I29" s="91" t="s">
        <v>25</v>
      </c>
      <c r="J29" s="92">
        <v>600</v>
      </c>
      <c r="K29" s="93" t="s">
        <v>26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32</v>
      </c>
      <c r="C30" s="87"/>
      <c r="D30" s="88"/>
      <c r="E30" s="99"/>
      <c r="F30" s="93">
        <v>1</v>
      </c>
      <c r="G30" s="91" t="s">
        <v>29</v>
      </c>
      <c r="H30" s="91">
        <v>1</v>
      </c>
      <c r="I30" s="91" t="s">
        <v>25</v>
      </c>
      <c r="J30" s="92">
        <v>500</v>
      </c>
      <c r="K30" s="93" t="s">
        <v>26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33</v>
      </c>
      <c r="C31" s="87"/>
      <c r="D31" s="88"/>
      <c r="E31" s="103"/>
      <c r="F31" s="93">
        <v>1</v>
      </c>
      <c r="G31" s="104" t="s">
        <v>29</v>
      </c>
      <c r="H31" s="104">
        <v>1</v>
      </c>
      <c r="I31" s="91" t="s">
        <v>25</v>
      </c>
      <c r="J31" s="92">
        <v>220</v>
      </c>
      <c r="K31" s="93" t="s">
        <v>26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34</v>
      </c>
      <c r="C32" s="87"/>
      <c r="D32" s="88"/>
      <c r="E32" s="99"/>
      <c r="F32" s="93">
        <v>1</v>
      </c>
      <c r="G32" s="91" t="s">
        <v>29</v>
      </c>
      <c r="H32" s="91">
        <v>1</v>
      </c>
      <c r="I32" s="91" t="s">
        <v>25</v>
      </c>
      <c r="J32" s="92">
        <v>250</v>
      </c>
      <c r="K32" s="93" t="s">
        <v>26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35</v>
      </c>
      <c r="C33" s="87"/>
      <c r="D33" s="88"/>
      <c r="E33" s="99"/>
      <c r="F33" s="93">
        <v>1</v>
      </c>
      <c r="G33" s="91" t="s">
        <v>29</v>
      </c>
      <c r="H33" s="91">
        <v>1</v>
      </c>
      <c r="I33" s="91" t="s">
        <v>25</v>
      </c>
      <c r="J33" s="92">
        <v>25</v>
      </c>
      <c r="K33" s="93" t="s">
        <v>26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36</v>
      </c>
      <c r="C34" s="87"/>
      <c r="D34" s="88"/>
      <c r="E34" s="107"/>
      <c r="F34" s="90">
        <v>1</v>
      </c>
      <c r="G34" s="91" t="s">
        <v>29</v>
      </c>
      <c r="H34" s="108">
        <v>1</v>
      </c>
      <c r="I34" s="91" t="s">
        <v>25</v>
      </c>
      <c r="J34" s="92">
        <v>650</v>
      </c>
      <c r="K34" s="93" t="s">
        <v>26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37</v>
      </c>
      <c r="C35" s="87"/>
      <c r="D35" s="88"/>
      <c r="E35" s="107"/>
      <c r="F35" s="90">
        <v>1</v>
      </c>
      <c r="G35" s="91" t="s">
        <v>29</v>
      </c>
      <c r="H35" s="108">
        <v>1</v>
      </c>
      <c r="I35" s="91" t="s">
        <v>25</v>
      </c>
      <c r="J35" s="92">
        <v>750</v>
      </c>
      <c r="K35" s="93" t="s">
        <v>26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27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49</v>
      </c>
      <c r="C39" s="28"/>
      <c r="D39" s="29"/>
      <c r="E39" s="40" t="s">
        <v>56</v>
      </c>
      <c r="F39" s="41">
        <v>1</v>
      </c>
      <c r="G39" s="51" t="s">
        <v>29</v>
      </c>
      <c r="H39" s="41">
        <v>1</v>
      </c>
      <c r="I39" s="41" t="s">
        <v>25</v>
      </c>
      <c r="J39" s="116">
        <v>28500</v>
      </c>
      <c r="K39" s="50" t="s">
        <v>26</v>
      </c>
      <c r="L39" s="46">
        <f t="shared" ref="L39:L40" si="7">IF(H39="","",(IF(K39="Local",(J39/H39))))</f>
        <v>28500</v>
      </c>
      <c r="M39" s="47">
        <f t="shared" ref="M39:M41" si="8">IF(F39="","",(IF(I39="USD",(L39*$F$7*F39),(L39*F39))))</f>
        <v>28500</v>
      </c>
      <c r="N39" s="48">
        <v>0</v>
      </c>
      <c r="O39" s="47">
        <f t="shared" ref="O39:O41" si="9">IF(M39="","",(M39*(1+N39)))</f>
        <v>28500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38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25</v>
      </c>
      <c r="J40" s="116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39</v>
      </c>
      <c r="C41" s="118">
        <f>F3</f>
        <v>0</v>
      </c>
      <c r="D41" s="29"/>
      <c r="E41" s="40"/>
      <c r="F41" s="119">
        <v>0</v>
      </c>
      <c r="G41" s="51" t="s">
        <v>29</v>
      </c>
      <c r="H41" s="41">
        <v>1</v>
      </c>
      <c r="I41" s="41" t="s">
        <v>25</v>
      </c>
      <c r="J41" s="116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27</v>
      </c>
      <c r="O42" s="120">
        <f>SUM(O39:O41)</f>
        <v>28500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40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25</v>
      </c>
      <c r="J43" s="116">
        <v>0</v>
      </c>
      <c r="K43" s="50" t="s">
        <v>26</v>
      </c>
      <c r="L43" s="121">
        <v>19000</v>
      </c>
      <c r="M43" s="47">
        <f t="shared" ref="M43:M44" si="10">IF(F43="","",(IF(I43="USD",(L43*$F$7*F43),(L43*F43))))</f>
        <v>19000</v>
      </c>
      <c r="N43" s="96">
        <v>0</v>
      </c>
      <c r="O43" s="122">
        <f t="shared" ref="O43:O44" si="11">IF(M43="","",(M43*(1+N43)))</f>
        <v>19000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41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25</v>
      </c>
      <c r="J44" s="116">
        <v>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27</v>
      </c>
      <c r="O45" s="120">
        <f>SUM(O43:O44)</f>
        <v>21000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42</v>
      </c>
      <c r="O46" s="125">
        <f>+O18+O25+O38+O42+O45</f>
        <v>70068.070000000007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43</v>
      </c>
      <c r="N47" s="48">
        <v>0.05</v>
      </c>
      <c r="O47" s="127">
        <f>+O46*N47</f>
        <v>3503.4035000000003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44</v>
      </c>
      <c r="N48" s="10"/>
      <c r="O48" s="128">
        <f>SUM(O46:O47)</f>
        <v>73571.473500000007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73500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SLW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2026-05-14T14:13:00Z</dcterms:modified>
</cp:coreProperties>
</file>