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B9CA6DF7-EB10-451D-A4FB-4AC388FC7262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BSWSSC126E0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M40" i="1"/>
  <c r="O40" i="1" s="1"/>
  <c r="L40" i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O23" i="1"/>
  <c r="M23" i="1"/>
  <c r="O22" i="1"/>
  <c r="M22" i="1"/>
  <c r="M21" i="1"/>
  <c r="O21" i="1" s="1"/>
  <c r="L21" i="1"/>
  <c r="O20" i="1"/>
  <c r="M20" i="1"/>
  <c r="L20" i="1"/>
  <c r="M19" i="1"/>
  <c r="O19" i="1" s="1"/>
  <c r="L19" i="1"/>
  <c r="M17" i="1"/>
  <c r="O17" i="1" s="1"/>
  <c r="O14" i="1"/>
  <c r="M14" i="1"/>
  <c r="L14" i="1"/>
  <c r="O13" i="1"/>
  <c r="O18" i="1" s="1"/>
  <c r="M13" i="1"/>
  <c r="O38" i="1" l="1"/>
  <c r="O25" i="1"/>
  <c r="O46" i="1" s="1"/>
  <c r="O47" i="1" l="1"/>
  <c r="O48" i="1" s="1"/>
</calcChain>
</file>

<file path=xl/sharedStrings.xml><?xml version="1.0" encoding="utf-8"?>
<sst xmlns="http://schemas.openxmlformats.org/spreadsheetml/2006/main" count="118" uniqueCount="55">
  <si>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</si>
  <si>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</si>
  <si>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</si>
  <si>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</si>
  <si>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</si>
  <si>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</si>
  <si>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</si>
  <si>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</si>
  <si>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</si>
  <si>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</si>
  <si>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</si>
  <si>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</si>
  <si>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</si>
  <si>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</si>
  <si>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</si>
  <si>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</si>
  <si>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</si>
  <si>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</si>
  <si>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</si>
  <si>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</si>
  <si>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</si>
  <si>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</si>
  <si>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</si>
  <si>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</si>
  <si>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</si>
  <si>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</si>
  <si>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</si>
  <si>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</si>
  <si>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</si>
  <si>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</si>
  <si>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</si>
  <si>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</si>
  <si>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</si>
  <si>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</si>
  <si>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</si>
  <si>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</si>
  <si>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</si>
  <si>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</si>
  <si>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</si>
  <si>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</si>
  <si>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</si>
  <si>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</si>
  <si>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</si>
  <si>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</si>
  <si>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BROWN</t>
  </si>
  <si>
    <t xml:space="preserve">
8 - BSWSSC126E004</t>
  </si>
  <si>
    <t>SHORT SLEEVE BLUES</t>
  </si>
  <si>
    <t>100%COTTON 90*88/60*60,CW51",</t>
  </si>
  <si>
    <t xml:space="preserve">Et Cetera </t>
  </si>
  <si>
    <t>CD66685A1 100%COTTON 90*88/60*60 CW51"</t>
  </si>
  <si>
    <t>Benang</t>
  </si>
  <si>
    <t>POLY BUTTON GRAFIR ETC 18L 1688</t>
  </si>
  <si>
    <t>TALI SENGKELIT</t>
  </si>
  <si>
    <t>YARD</t>
  </si>
  <si>
    <t>panjang 15-16 yard  kewalram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</si>
</sst>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sz val="7"/>
      <color rgb="FF1F1F1F"/>
      <name val="Arial"/>
      <family val="2"/>
    </font>
    <font>
      <sz val="10"/>
      <color rgb="FFFF0000"/>
      <name val="Comic Sans MS"/>
      <family val="4"/>
    </font>
    <font>
      <sz val="10"/>
      <color rgb="FFFF0000"/>
      <name val="Trebuchet MS"/>
      <family val="2"/>
    </font>
    <font>
      <sz val="12"/>
      <color rgb="FFFF0000"/>
      <name val="Times New Roman"/>
      <family val="1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0" fontId="10" fillId="0" borderId="5" xfId="2" applyFont="1" applyBorder="1"/>
    <xf numFmtId="0" fontId="13" fillId="2" borderId="12" xfId="2" applyFont="1" applyFill="1" applyBorder="1"/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20" fillId="0" borderId="0" xfId="0" applyFont="1"/>
    <xf numFmtId="2" fontId="21" fillId="2" borderId="12" xfId="0" applyNumberFormat="1" applyFont="1" applyFill="1" applyBorder="1" applyAlignment="1">
      <alignment horizontal="center"/>
    </xf>
    <xf numFmtId="43" fontId="10" fillId="2" borderId="12" xfId="1" applyFont="1" applyFill="1" applyBorder="1" applyAlignment="1">
      <alignment horizontal="center"/>
    </xf>
    <xf numFmtId="2" fontId="21" fillId="2" borderId="12" xfId="2" applyNumberFormat="1" applyFont="1" applyFill="1" applyBorder="1" applyAlignment="1">
      <alignment horizontal="center"/>
    </xf>
    <xf numFmtId="0" fontId="21" fillId="2" borderId="12" xfId="2" applyFont="1" applyFill="1" applyBorder="1" applyAlignment="1">
      <alignment horizontal="center"/>
    </xf>
    <xf numFmtId="168" fontId="21" fillId="2" borderId="12" xfId="2" applyNumberFormat="1" applyFont="1" applyFill="1" applyBorder="1" applyAlignment="1">
      <alignment horizontal="center"/>
    </xf>
    <xf numFmtId="165" fontId="21" fillId="2" borderId="12" xfId="2" applyNumberFormat="1" applyFont="1" applyFill="1" applyBorder="1" applyAlignment="1">
      <alignment horizontal="center"/>
    </xf>
    <xf numFmtId="168" fontId="21" fillId="2" borderId="7" xfId="2" applyNumberFormat="1" applyFont="1" applyFill="1" applyBorder="1"/>
    <xf numFmtId="166" fontId="21" fillId="2" borderId="12" xfId="2" applyNumberFormat="1" applyFont="1" applyFill="1" applyBorder="1"/>
    <xf numFmtId="9" fontId="21" fillId="2" borderId="12" xfId="0" applyNumberFormat="1" applyFont="1" applyFill="1" applyBorder="1" applyAlignment="1">
      <alignment horizontal="center"/>
    </xf>
    <xf numFmtId="166" fontId="21" fillId="2" borderId="12" xfId="0" applyNumberFormat="1" applyFont="1" applyFill="1" applyBorder="1"/>
    <xf numFmtId="168" fontId="21" fillId="2" borderId="12" xfId="2" applyNumberFormat="1" applyFont="1" applyFill="1" applyBorder="1"/>
    <xf numFmtId="0" fontId="22" fillId="2" borderId="12" xfId="2" applyFont="1" applyFill="1" applyBorder="1" applyAlignment="1">
      <alignment horizontal="center"/>
    </xf>
    <xf numFmtId="0" fontId="23" fillId="2" borderId="12" xfId="2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165" fontId="24" fillId="2" borderId="12" xfId="0" applyNumberFormat="1" applyFont="1" applyFill="1" applyBorder="1"/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129540</xdr:colOff>
      <xdr:row>0</xdr:row>
      <xdr:rowOff>76201</xdr:rowOff>
    </xdr:from>
    <xdr:ext cx="2148839" cy="1943099"/>
    <xdr:pic>
      <xdr:nvPicPr>
        <xdr:cNvPr id="12" name="image5.png" title="Image">
          <a:extLst>
            <a:ext uri="{FF2B5EF4-FFF2-40B4-BE49-F238E27FC236}">
              <a16:creationId xmlns:a16="http://schemas.microsoft.com/office/drawing/2014/main" id="{AC1B1A4E-4754-426D-A626-4C2EBEF2692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b="26554"/>
        <a:stretch>
          <a:fillRect/>
        </a:stretch>
      </xdr:blipFill>
      <xdr:spPr>
        <a:xfrm>
          <a:off x="9250680" y="76201"/>
          <a:ext cx="2148839" cy="194309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3.2" x14ac:dyDescent="0.45">
      <c r="A3" s="4"/>
      <c r="B3" s="6" t="s">
        <v>1</v>
      </c>
      <c r="C3" s="114" t="s">
        <v>45</v>
      </c>
      <c r="D3" s="8"/>
      <c r="E3" s="9" t="s">
        <v>2</v>
      </c>
      <c r="F3" s="9"/>
      <c r="G3" s="10"/>
      <c r="H3" s="10"/>
      <c r="I3" s="11"/>
      <c r="J3" s="11"/>
      <c r="K3" s="115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44</v>
      </c>
      <c r="D4" s="8"/>
      <c r="E4" s="9" t="s">
        <v>4</v>
      </c>
      <c r="F4" s="12" t="s">
        <v>46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1000</v>
      </c>
      <c r="D5" s="8" t="s">
        <v>6</v>
      </c>
      <c r="E5" s="15" t="s">
        <v>7</v>
      </c>
      <c r="F5" s="15" t="s">
        <v>47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48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9</v>
      </c>
      <c r="B10" s="22" t="s">
        <v>10</v>
      </c>
      <c r="C10" s="23"/>
      <c r="D10" s="24"/>
      <c r="E10" s="21" t="s">
        <v>11</v>
      </c>
      <c r="F10" s="22" t="s">
        <v>12</v>
      </c>
      <c r="G10" s="24"/>
      <c r="H10" s="25" t="s">
        <v>13</v>
      </c>
      <c r="I10" s="26"/>
      <c r="J10" s="26"/>
      <c r="K10" s="26"/>
      <c r="L10" s="27"/>
      <c r="M10" s="21" t="s">
        <v>14</v>
      </c>
      <c r="N10" s="28" t="s">
        <v>15</v>
      </c>
      <c r="O10" s="21" t="s">
        <v>16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17</v>
      </c>
      <c r="I11" s="34" t="s">
        <v>18</v>
      </c>
      <c r="J11" s="34" t="s">
        <v>19</v>
      </c>
      <c r="K11" s="35" t="s">
        <v>20</v>
      </c>
      <c r="L11" s="34" t="s">
        <v>21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22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49</v>
      </c>
      <c r="C13" s="26"/>
      <c r="D13" s="27"/>
      <c r="E13" s="38" t="s">
        <v>44</v>
      </c>
      <c r="F13" s="116">
        <v>1.1819999999999999</v>
      </c>
      <c r="G13" s="39" t="s">
        <v>23</v>
      </c>
      <c r="H13" s="39">
        <v>1</v>
      </c>
      <c r="I13" s="39" t="s">
        <v>24</v>
      </c>
      <c r="J13" s="117">
        <v>49500</v>
      </c>
      <c r="K13" s="43" t="s">
        <v>25</v>
      </c>
      <c r="L13" s="44">
        <v>61065</v>
      </c>
      <c r="M13" s="45">
        <f>+F13*J13</f>
        <v>58509</v>
      </c>
      <c r="N13" s="46">
        <v>0.03</v>
      </c>
      <c r="O13" s="45">
        <f t="shared" ref="O13:O14" si="0">IF(M13="","",(M13*(1+N13)))</f>
        <v>60264.270000000004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63"/>
      <c r="F14" s="60"/>
      <c r="G14" s="57" t="s">
        <v>23</v>
      </c>
      <c r="H14" s="57">
        <v>1</v>
      </c>
      <c r="I14" s="57" t="s">
        <v>24</v>
      </c>
      <c r="J14" s="42"/>
      <c r="K14" s="60" t="s">
        <v>25</v>
      </c>
      <c r="L14" s="44">
        <f t="shared" ref="L14" si="1">IF(H14="","",(IF(K14="Local",(J14/H14),(J14/H14*1.3))))</f>
        <v>0</v>
      </c>
      <c r="M14" s="45" t="str">
        <f>IF(F14="","",(IF(I14="USD",(L14*$F$7*F14),(L14*F14))))</f>
        <v/>
      </c>
      <c r="N14" s="46">
        <v>0</v>
      </c>
      <c r="O14" s="45" t="str">
        <f t="shared" si="0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7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8"/>
      <c r="K18" s="48"/>
      <c r="L18" s="49"/>
      <c r="M18" s="50"/>
      <c r="N18" s="51" t="s">
        <v>26</v>
      </c>
      <c r="O18" s="52">
        <f>SUM(O13:O16)</f>
        <v>60264.270000000004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3">
        <v>1</v>
      </c>
      <c r="B19" s="54" t="s">
        <v>50</v>
      </c>
      <c r="C19" s="23"/>
      <c r="D19" s="24"/>
      <c r="E19" s="55"/>
      <c r="F19" s="56">
        <v>1</v>
      </c>
      <c r="G19" s="57" t="s">
        <v>27</v>
      </c>
      <c r="H19" s="58">
        <v>1</v>
      </c>
      <c r="I19" s="39" t="s">
        <v>24</v>
      </c>
      <c r="J19" s="59">
        <v>1000</v>
      </c>
      <c r="K19" s="60" t="s">
        <v>25</v>
      </c>
      <c r="L19" s="44">
        <f t="shared" ref="L19:L27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0.03</v>
      </c>
      <c r="O19" s="45">
        <f t="shared" ref="O19:O24" si="4">IF(M19="","",(M19*(1+N19)))</f>
        <v>1030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6.5" customHeight="1" x14ac:dyDescent="0.45">
      <c r="A20" s="53">
        <v>2</v>
      </c>
      <c r="B20" s="62" t="s">
        <v>51</v>
      </c>
      <c r="C20" s="26"/>
      <c r="D20" s="27"/>
      <c r="E20" s="63"/>
      <c r="F20" s="60">
        <v>7</v>
      </c>
      <c r="G20" s="57" t="s">
        <v>27</v>
      </c>
      <c r="H20" s="57">
        <v>1</v>
      </c>
      <c r="I20" s="39" t="s">
        <v>24</v>
      </c>
      <c r="J20" s="64">
        <v>130</v>
      </c>
      <c r="K20" s="60" t="s">
        <v>25</v>
      </c>
      <c r="L20" s="65">
        <f t="shared" si="2"/>
        <v>130</v>
      </c>
      <c r="M20" s="66">
        <f t="shared" si="3"/>
        <v>910</v>
      </c>
      <c r="N20" s="46">
        <v>0.03</v>
      </c>
      <c r="O20" s="45">
        <f t="shared" si="4"/>
        <v>937.30000000000007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3">
        <v>3</v>
      </c>
      <c r="B21" s="67" t="s">
        <v>52</v>
      </c>
      <c r="C21" s="26"/>
      <c r="D21" s="27"/>
      <c r="E21" s="68"/>
      <c r="F21" s="69">
        <v>0.3</v>
      </c>
      <c r="G21" s="57" t="s">
        <v>53</v>
      </c>
      <c r="H21" s="57">
        <v>1</v>
      </c>
      <c r="I21" s="39" t="s">
        <v>24</v>
      </c>
      <c r="J21" s="57">
        <v>650</v>
      </c>
      <c r="K21" s="60" t="s">
        <v>25</v>
      </c>
      <c r="L21" s="65">
        <f t="shared" si="2"/>
        <v>650</v>
      </c>
      <c r="M21" s="66">
        <f t="shared" si="3"/>
        <v>195</v>
      </c>
      <c r="N21" s="46">
        <v>0</v>
      </c>
      <c r="O21" s="45">
        <f t="shared" si="4"/>
        <v>195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6.5" customHeight="1" x14ac:dyDescent="0.4">
      <c r="A22" s="70">
        <v>4</v>
      </c>
      <c r="B22" s="67"/>
      <c r="C22" s="26"/>
      <c r="D22" s="27"/>
      <c r="E22" s="68"/>
      <c r="F22" s="69"/>
      <c r="G22" s="57" t="s">
        <v>27</v>
      </c>
      <c r="H22" s="57">
        <v>0</v>
      </c>
      <c r="I22" s="39" t="s">
        <v>24</v>
      </c>
      <c r="J22" s="57">
        <v>0</v>
      </c>
      <c r="K22" s="60" t="s">
        <v>25</v>
      </c>
      <c r="L22" s="65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0">
        <v>5</v>
      </c>
      <c r="B23" s="71"/>
      <c r="C23" s="26"/>
      <c r="D23" s="27"/>
      <c r="E23" s="68"/>
      <c r="F23" s="60"/>
      <c r="G23" s="57" t="s">
        <v>27</v>
      </c>
      <c r="H23" s="57">
        <v>0</v>
      </c>
      <c r="I23" s="39" t="s">
        <v>24</v>
      </c>
      <c r="J23" s="64">
        <v>0</v>
      </c>
      <c r="K23" s="60" t="s">
        <v>25</v>
      </c>
      <c r="L23" s="44"/>
      <c r="M23" s="66" t="str">
        <f t="shared" si="3"/>
        <v/>
      </c>
      <c r="N23" s="46">
        <v>0</v>
      </c>
      <c r="O23" s="66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0">
        <v>6</v>
      </c>
      <c r="B24" s="72"/>
      <c r="C24" s="26"/>
      <c r="D24" s="27"/>
      <c r="E24" s="73"/>
      <c r="F24" s="60"/>
      <c r="G24" s="57" t="s">
        <v>27</v>
      </c>
      <c r="H24" s="74">
        <v>0</v>
      </c>
      <c r="I24" s="39" t="s">
        <v>24</v>
      </c>
      <c r="J24" s="75">
        <v>0</v>
      </c>
      <c r="K24" s="60" t="s">
        <v>25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6"/>
      <c r="C25" s="32"/>
      <c r="D25" s="33"/>
      <c r="E25" s="77"/>
      <c r="F25" s="78"/>
      <c r="G25" s="79"/>
      <c r="H25" s="79">
        <v>0</v>
      </c>
      <c r="I25" s="79"/>
      <c r="J25" s="80"/>
      <c r="K25" s="80"/>
      <c r="L25" s="44"/>
      <c r="M25" s="45" t="str">
        <f t="shared" si="3"/>
        <v/>
      </c>
      <c r="N25" s="51" t="s">
        <v>26</v>
      </c>
      <c r="O25" s="52">
        <f>SUM(O19:O24)</f>
        <v>2162.3000000000002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7"/>
      <c r="C26" s="26"/>
      <c r="D26" s="27"/>
      <c r="E26" s="38"/>
      <c r="F26" s="4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48"/>
      <c r="G27" s="4"/>
      <c r="H27" s="4"/>
      <c r="I27" s="4"/>
      <c r="J27" s="48"/>
      <c r="K27" s="48"/>
      <c r="L27" s="44" t="str">
        <f t="shared" si="2"/>
        <v/>
      </c>
      <c r="M27" s="50"/>
      <c r="N27" s="81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2">
        <v>1</v>
      </c>
      <c r="B28" s="83" t="s">
        <v>28</v>
      </c>
      <c r="C28" s="84"/>
      <c r="D28" s="85"/>
      <c r="E28" s="86"/>
      <c r="F28" s="118">
        <v>1</v>
      </c>
      <c r="G28" s="119" t="s">
        <v>27</v>
      </c>
      <c r="H28" s="119">
        <v>12</v>
      </c>
      <c r="I28" s="119" t="s">
        <v>24</v>
      </c>
      <c r="J28" s="120">
        <v>1500</v>
      </c>
      <c r="K28" s="121" t="s">
        <v>25</v>
      </c>
      <c r="L28" s="122">
        <v>325</v>
      </c>
      <c r="M28" s="123">
        <f t="shared" ref="M28:M35" si="5">IF(F28="","",(IF(I28="USD",(L28*$F$7*F28),(L28*F28))))</f>
        <v>325</v>
      </c>
      <c r="N28" s="124">
        <v>0.03</v>
      </c>
      <c r="O28" s="125">
        <f t="shared" ref="O28:O32" si="6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2">
        <v>2</v>
      </c>
      <c r="B29" s="87" t="s">
        <v>29</v>
      </c>
      <c r="C29" s="84"/>
      <c r="D29" s="85"/>
      <c r="E29" s="88"/>
      <c r="F29" s="118">
        <v>1</v>
      </c>
      <c r="G29" s="119" t="s">
        <v>27</v>
      </c>
      <c r="H29" s="119">
        <v>12</v>
      </c>
      <c r="I29" s="119" t="s">
        <v>24</v>
      </c>
      <c r="J29" s="120">
        <v>600</v>
      </c>
      <c r="K29" s="121" t="s">
        <v>25</v>
      </c>
      <c r="L29" s="122">
        <v>130</v>
      </c>
      <c r="M29" s="123">
        <f t="shared" si="5"/>
        <v>130</v>
      </c>
      <c r="N29" s="124">
        <v>0.03</v>
      </c>
      <c r="O29" s="125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2">
        <v>3</v>
      </c>
      <c r="B30" s="89" t="s">
        <v>30</v>
      </c>
      <c r="C30" s="84"/>
      <c r="D30" s="85"/>
      <c r="E30" s="88"/>
      <c r="F30" s="121">
        <v>1</v>
      </c>
      <c r="G30" s="119" t="s">
        <v>27</v>
      </c>
      <c r="H30" s="119">
        <v>1</v>
      </c>
      <c r="I30" s="119" t="s">
        <v>24</v>
      </c>
      <c r="J30" s="120">
        <v>500</v>
      </c>
      <c r="K30" s="121" t="s">
        <v>25</v>
      </c>
      <c r="L30" s="126">
        <v>110</v>
      </c>
      <c r="M30" s="123">
        <f t="shared" si="5"/>
        <v>110</v>
      </c>
      <c r="N30" s="124">
        <v>0.03</v>
      </c>
      <c r="O30" s="125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2">
        <v>4</v>
      </c>
      <c r="B31" s="90" t="s">
        <v>31</v>
      </c>
      <c r="C31" s="84"/>
      <c r="D31" s="85"/>
      <c r="E31" s="91"/>
      <c r="F31" s="121">
        <v>1</v>
      </c>
      <c r="G31" s="127" t="s">
        <v>27</v>
      </c>
      <c r="H31" s="127">
        <v>1</v>
      </c>
      <c r="I31" s="119" t="s">
        <v>24</v>
      </c>
      <c r="J31" s="120">
        <v>220</v>
      </c>
      <c r="K31" s="121" t="s">
        <v>25</v>
      </c>
      <c r="L31" s="126">
        <v>220</v>
      </c>
      <c r="M31" s="123">
        <f t="shared" si="5"/>
        <v>220</v>
      </c>
      <c r="N31" s="124">
        <v>0.03</v>
      </c>
      <c r="O31" s="125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2">
        <v>5</v>
      </c>
      <c r="B32" s="89" t="s">
        <v>32</v>
      </c>
      <c r="C32" s="84"/>
      <c r="D32" s="85"/>
      <c r="E32" s="88"/>
      <c r="F32" s="121">
        <v>1</v>
      </c>
      <c r="G32" s="119" t="s">
        <v>27</v>
      </c>
      <c r="H32" s="119">
        <v>1</v>
      </c>
      <c r="I32" s="119" t="s">
        <v>24</v>
      </c>
      <c r="J32" s="120">
        <v>250</v>
      </c>
      <c r="K32" s="121" t="s">
        <v>25</v>
      </c>
      <c r="L32" s="126">
        <v>250</v>
      </c>
      <c r="M32" s="123">
        <f t="shared" si="5"/>
        <v>250</v>
      </c>
      <c r="N32" s="124">
        <v>0.03</v>
      </c>
      <c r="O32" s="125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2">
        <v>6</v>
      </c>
      <c r="B33" s="92" t="s">
        <v>33</v>
      </c>
      <c r="C33" s="84"/>
      <c r="D33" s="85"/>
      <c r="E33" s="88"/>
      <c r="F33" s="121">
        <v>1</v>
      </c>
      <c r="G33" s="119" t="s">
        <v>27</v>
      </c>
      <c r="H33" s="119">
        <v>1</v>
      </c>
      <c r="I33" s="119" t="s">
        <v>24</v>
      </c>
      <c r="J33" s="120">
        <v>25</v>
      </c>
      <c r="K33" s="121" t="s">
        <v>25</v>
      </c>
      <c r="L33" s="126">
        <v>17</v>
      </c>
      <c r="M33" s="123">
        <f t="shared" si="5"/>
        <v>17</v>
      </c>
      <c r="N33" s="124">
        <v>0.03</v>
      </c>
      <c r="O33" s="125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2">
        <v>7</v>
      </c>
      <c r="B34" s="93" t="s">
        <v>34</v>
      </c>
      <c r="C34" s="84"/>
      <c r="D34" s="85"/>
      <c r="E34" s="94"/>
      <c r="F34" s="118">
        <v>1</v>
      </c>
      <c r="G34" s="119" t="s">
        <v>27</v>
      </c>
      <c r="H34" s="128">
        <v>1</v>
      </c>
      <c r="I34" s="119" t="s">
        <v>24</v>
      </c>
      <c r="J34" s="120">
        <v>650</v>
      </c>
      <c r="K34" s="121" t="s">
        <v>25</v>
      </c>
      <c r="L34" s="126">
        <v>380</v>
      </c>
      <c r="M34" s="123">
        <f t="shared" si="5"/>
        <v>380</v>
      </c>
      <c r="N34" s="124">
        <v>0.03</v>
      </c>
      <c r="O34" s="125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2">
        <v>8</v>
      </c>
      <c r="B35" s="93" t="s">
        <v>35</v>
      </c>
      <c r="C35" s="84"/>
      <c r="D35" s="85"/>
      <c r="E35" s="94"/>
      <c r="F35" s="118">
        <v>1</v>
      </c>
      <c r="G35" s="119" t="s">
        <v>27</v>
      </c>
      <c r="H35" s="128">
        <v>1</v>
      </c>
      <c r="I35" s="119" t="s">
        <v>24</v>
      </c>
      <c r="J35" s="120">
        <v>750</v>
      </c>
      <c r="K35" s="121" t="s">
        <v>25</v>
      </c>
      <c r="L35" s="126">
        <v>300</v>
      </c>
      <c r="M35" s="123">
        <f t="shared" si="5"/>
        <v>300</v>
      </c>
      <c r="N35" s="124">
        <v>0.03</v>
      </c>
      <c r="O35" s="125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7"/>
      <c r="B36" s="95"/>
      <c r="C36" s="26"/>
      <c r="D36" s="27"/>
      <c r="E36" s="96"/>
      <c r="F36" s="69"/>
      <c r="G36" s="57"/>
      <c r="H36" s="97"/>
      <c r="I36" s="39"/>
      <c r="J36" s="43"/>
      <c r="K36" s="60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7"/>
      <c r="B37" s="98"/>
      <c r="C37" s="98"/>
      <c r="D37" s="98"/>
      <c r="E37" s="96"/>
      <c r="F37" s="99"/>
      <c r="G37" s="97"/>
      <c r="H37" s="97"/>
      <c r="I37" s="97"/>
      <c r="J37" s="100"/>
      <c r="K37" s="99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1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1" t="s">
        <v>26</v>
      </c>
      <c r="O38" s="52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1" t="s">
        <v>43</v>
      </c>
      <c r="C39" s="26"/>
      <c r="D39" s="27"/>
      <c r="E39" s="38"/>
      <c r="F39" s="39">
        <v>1</v>
      </c>
      <c r="G39" s="57" t="s">
        <v>27</v>
      </c>
      <c r="H39" s="39">
        <v>1</v>
      </c>
      <c r="I39" s="39" t="s">
        <v>24</v>
      </c>
      <c r="J39" s="102">
        <v>0</v>
      </c>
      <c r="K39" s="60" t="s">
        <v>25</v>
      </c>
      <c r="L39" s="44">
        <f t="shared" ref="L39:L40" si="7">IF(H39="","",(IF(K39="Local",(J39/H39))))</f>
        <v>0</v>
      </c>
      <c r="M39" s="45">
        <f t="shared" ref="M39:M41" si="8">IF(F39="","",(IF(I39="USD",(L39*$F$7*F39),(L39*F39))))</f>
        <v>0</v>
      </c>
      <c r="N39" s="46">
        <v>0</v>
      </c>
      <c r="O39" s="45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1" t="s">
        <v>36</v>
      </c>
      <c r="C40" s="26"/>
      <c r="D40" s="27"/>
      <c r="E40" s="38"/>
      <c r="F40" s="39">
        <v>1</v>
      </c>
      <c r="G40" s="57" t="s">
        <v>27</v>
      </c>
      <c r="H40" s="39">
        <v>1</v>
      </c>
      <c r="I40" s="39" t="s">
        <v>24</v>
      </c>
      <c r="J40" s="102">
        <v>0</v>
      </c>
      <c r="K40" s="60" t="s">
        <v>25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03" t="s">
        <v>37</v>
      </c>
      <c r="C41" s="104">
        <f>F3</f>
        <v>0</v>
      </c>
      <c r="D41" s="27"/>
      <c r="E41" s="38"/>
      <c r="F41" s="129">
        <v>0</v>
      </c>
      <c r="G41" s="57" t="s">
        <v>27</v>
      </c>
      <c r="H41" s="39">
        <v>1</v>
      </c>
      <c r="I41" s="39" t="s">
        <v>24</v>
      </c>
      <c r="J41" s="102">
        <v>0</v>
      </c>
      <c r="K41" s="60" t="s">
        <v>25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1" t="s">
        <v>26</v>
      </c>
      <c r="O42" s="105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38</v>
      </c>
      <c r="C43" s="26"/>
      <c r="D43" s="27"/>
      <c r="E43" s="38"/>
      <c r="F43" s="39">
        <v>1</v>
      </c>
      <c r="G43" s="57" t="s">
        <v>27</v>
      </c>
      <c r="H43" s="39">
        <v>1</v>
      </c>
      <c r="I43" s="39" t="s">
        <v>24</v>
      </c>
      <c r="J43" s="102">
        <v>0</v>
      </c>
      <c r="K43" s="60" t="s">
        <v>25</v>
      </c>
      <c r="L43" s="130">
        <v>21000</v>
      </c>
      <c r="M43" s="45">
        <f t="shared" ref="M43:M44" si="10">IF(F43="","",(IF(I43="USD",(L43*$F$7*F43),(L43*F43))))</f>
        <v>21000</v>
      </c>
      <c r="N43" s="124">
        <v>0</v>
      </c>
      <c r="O43" s="106">
        <f t="shared" ref="O43:O44" si="11">IF(M43="","",(M43*(1+N43)))</f>
        <v>21000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39</v>
      </c>
      <c r="C44" s="26"/>
      <c r="D44" s="27"/>
      <c r="E44" s="38"/>
      <c r="F44" s="39">
        <v>1</v>
      </c>
      <c r="G44" s="57" t="s">
        <v>27</v>
      </c>
      <c r="H44" s="39">
        <v>1</v>
      </c>
      <c r="I44" s="39" t="s">
        <v>24</v>
      </c>
      <c r="J44" s="102">
        <v>0</v>
      </c>
      <c r="K44" s="60" t="s">
        <v>25</v>
      </c>
      <c r="L44" s="44">
        <v>2000</v>
      </c>
      <c r="M44" s="45">
        <f t="shared" si="10"/>
        <v>2000</v>
      </c>
      <c r="N44" s="46">
        <v>0</v>
      </c>
      <c r="O44" s="106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07"/>
      <c r="C45" s="107"/>
      <c r="D45" s="107"/>
      <c r="E45" s="5"/>
      <c r="F45" s="4"/>
      <c r="G45" s="4"/>
      <c r="H45" s="4"/>
      <c r="I45" s="4"/>
      <c r="J45" s="108"/>
      <c r="K45" s="4"/>
      <c r="L45" s="49"/>
      <c r="M45" s="50"/>
      <c r="N45" s="51" t="s">
        <v>26</v>
      </c>
      <c r="O45" s="105">
        <f>SUM(O43:O44)</f>
        <v>23000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40</v>
      </c>
      <c r="O46" s="109">
        <f>+O18+O25+O38+O42+O45</f>
        <v>87210.53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10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41</v>
      </c>
      <c r="N47" s="46">
        <v>0.05</v>
      </c>
      <c r="O47" s="111">
        <f>+O46*N47</f>
        <v>4360.5264999999999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54</v>
      </c>
      <c r="D48" s="5"/>
      <c r="E48" s="5"/>
      <c r="F48" s="4"/>
      <c r="G48" s="4"/>
      <c r="H48" s="4"/>
      <c r="I48" s="4"/>
      <c r="J48" s="4"/>
      <c r="K48" s="4"/>
      <c r="L48" s="5"/>
      <c r="M48" s="10" t="s">
        <v>42</v>
      </c>
      <c r="N48" s="10"/>
      <c r="O48" s="112">
        <f>SUM(O46:O47)</f>
        <v>91571.056500000006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13">
        <v>91500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28:D28"/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BSWSSC126E004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2026-03-24T09:38:38Z</dcterms:modified>
</cp:coreProperties>
</file>