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DDCD6857-E0DD-4835-ABE1-2BA408D1D6AA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BSWKSC126E01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O45" i="1" s="1"/>
  <c r="M44" i="1"/>
  <c r="O44" i="1" s="1"/>
  <c r="O46" i="1" s="1"/>
  <c r="L42" i="1"/>
  <c r="M42" i="1" s="1"/>
  <c r="O42" i="1" s="1"/>
  <c r="C42" i="1"/>
  <c r="L41" i="1"/>
  <c r="M41" i="1" s="1"/>
  <c r="O41" i="1" s="1"/>
  <c r="L40" i="1"/>
  <c r="M40" i="1" s="1"/>
  <c r="O40" i="1" s="1"/>
  <c r="O43" i="1" s="1"/>
  <c r="O37" i="1"/>
  <c r="O36" i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M28" i="1"/>
  <c r="O28" i="1" s="1"/>
  <c r="O39" i="1" s="1"/>
  <c r="L27" i="1"/>
  <c r="O26" i="1"/>
  <c r="M26" i="1"/>
  <c r="L26" i="1"/>
  <c r="M25" i="1"/>
  <c r="L25" i="1"/>
  <c r="M24" i="1"/>
  <c r="O24" i="1" s="1"/>
  <c r="O23" i="1"/>
  <c r="M23" i="1"/>
  <c r="L22" i="1"/>
  <c r="M22" i="1" s="1"/>
  <c r="O22" i="1" s="1"/>
  <c r="L21" i="1"/>
  <c r="M21" i="1" s="1"/>
  <c r="O21" i="1" s="1"/>
  <c r="L20" i="1"/>
  <c r="M20" i="1" s="1"/>
  <c r="O20" i="1" s="1"/>
  <c r="L19" i="1"/>
  <c r="M19" i="1" s="1"/>
  <c r="O19" i="1" s="1"/>
  <c r="M17" i="1"/>
  <c r="O17" i="1" s="1"/>
  <c r="M15" i="1"/>
  <c r="O15" i="1" s="1"/>
  <c r="L15" i="1"/>
  <c r="M14" i="1"/>
  <c r="O14" i="1" s="1"/>
  <c r="L14" i="1"/>
  <c r="M13" i="1"/>
  <c r="O13" i="1" s="1"/>
  <c r="O25" i="1" l="1"/>
  <c r="O18" i="1"/>
  <c r="O47" i="1" l="1"/>
  <c r="O48" i="1" l="1"/>
  <c r="O49" i="1" s="1"/>
</calcChain>
</file>

<file path=xl/sharedStrings.xml><?xml version="1.0" encoding="utf-8"?>
<sst xmlns="http://schemas.openxmlformats.org/spreadsheetml/2006/main" count="123" uniqueCount="55">
  <si>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</si>
  <si>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</si>
  <si>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</si>
  <si>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</si>
  <si>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</si>
  <si>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</si>
  <si>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</si>
  <si>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</si>
  <si>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</si>
  <si>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</si>
  <si>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</si>
  <si>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</si>
  <si>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</si>
  <si>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</si>
  <si>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</si>
  <si>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</si>
  <si>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</si>
  <si>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</si>
  <si>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</si>
  <si>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</si>
  <si>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</si>
  <si>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</si>
  <si>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</si>
  <si>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</si>
  <si>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</si>
  <si>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</si>
  <si>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</si>
  <si>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</si>
  <si>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</si>
  <si>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DTM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</si>
  <si>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</si>
  <si>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</si>
  <si>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</si>
  <si>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</si>
  <si>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</si>
  <si>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</si>
  <si>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</si>
  <si>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</si>
  <si>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</si>
  <si>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</si>
  <si>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</si>
  <si>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</si>
  <si>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</si>
  <si>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</si>
  <si>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</si>
  <si>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</si>
  <si>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</si>
  <si>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SHORT SLEEVE BLOUSE</t>
  </si>
  <si>
    <t>YARD</t>
  </si>
  <si>
    <t xml:space="preserve">8 - BSWKSC126E013 </t>
  </si>
  <si>
    <t>BEIGE</t>
  </si>
  <si>
    <t>40S COTTON 120X64</t>
  </si>
  <si>
    <t>CDE 03781D4 40S COTTON 120X64 132cm</t>
  </si>
  <si>
    <t>POLY BUTTON GRAFIR ETC 18L 1655</t>
  </si>
  <si>
    <t>INTERLINING 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</si>
</sst>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71" formatCode="0.000"/>
    <numFmt numFmtId="172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sz val="10"/>
      <color rgb="FFFF0000"/>
      <name val="Comic Sans MS"/>
      <family val="4"/>
    </font>
    <font>
      <sz val="10"/>
      <color rgb="FFFF0000"/>
      <name val="Calibri"/>
      <family val="2"/>
      <scheme val="minor"/>
    </font>
    <font>
      <sz val="10"/>
      <color rgb="FFFF0000"/>
      <name val="Microsoft YaHe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3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0" fontId="20" fillId="2" borderId="12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left" vertical="center"/>
    </xf>
    <xf numFmtId="0" fontId="21" fillId="0" borderId="6" xfId="0" applyFont="1" applyBorder="1"/>
    <xf numFmtId="0" fontId="21" fillId="0" borderId="7" xfId="0" applyFont="1" applyBorder="1"/>
    <xf numFmtId="0" fontId="20" fillId="2" borderId="12" xfId="0" applyFont="1" applyFill="1" applyBorder="1"/>
    <xf numFmtId="171" fontId="20" fillId="2" borderId="12" xfId="0" applyNumberFormat="1" applyFont="1" applyFill="1" applyBorder="1" applyAlignment="1">
      <alignment horizontal="center"/>
    </xf>
    <xf numFmtId="172" fontId="22" fillId="2" borderId="12" xfId="1" applyNumberFormat="1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20" fillId="2" borderId="5" xfId="0" applyFont="1" applyFill="1" applyBorder="1"/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</xdr:colOff>
      <xdr:row>0</xdr:row>
      <xdr:rowOff>182880</xdr:rowOff>
    </xdr:from>
    <xdr:to>
      <xdr:col>12</xdr:col>
      <xdr:colOff>1226820</xdr:colOff>
      <xdr:row>8</xdr:row>
      <xdr:rowOff>162137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8B6408A-5322-47C8-9115-1176C11EA0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26" b="22175"/>
        <a:stretch>
          <a:fillRect/>
        </a:stretch>
      </xdr:blipFill>
      <xdr:spPr bwMode="auto">
        <a:xfrm>
          <a:off x="10134600" y="182880"/>
          <a:ext cx="3048000" cy="164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2"/>
  <sheetViews>
    <sheetView tabSelected="1" workbookViewId="0">
      <selection activeCell="B20" sqref="B20:D20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49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50</v>
      </c>
      <c r="D4" s="8"/>
      <c r="E4" s="9" t="s">
        <v>4</v>
      </c>
      <c r="F4" s="12" t="s">
        <v>47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1200</v>
      </c>
      <c r="D5" s="8" t="s">
        <v>6</v>
      </c>
      <c r="E5" s="15" t="s">
        <v>7</v>
      </c>
      <c r="F5" s="15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126" t="s">
        <v>52</v>
      </c>
      <c r="C13" s="127"/>
      <c r="D13" s="128"/>
      <c r="E13" s="129" t="s">
        <v>50</v>
      </c>
      <c r="F13" s="130">
        <v>1.145</v>
      </c>
      <c r="G13" s="39" t="s">
        <v>24</v>
      </c>
      <c r="H13" s="39">
        <v>1</v>
      </c>
      <c r="I13" s="39" t="s">
        <v>25</v>
      </c>
      <c r="J13" s="131">
        <v>54500</v>
      </c>
      <c r="K13" s="42" t="s">
        <v>26</v>
      </c>
      <c r="L13" s="43">
        <v>60495</v>
      </c>
      <c r="M13" s="44">
        <f>+F13*J13</f>
        <v>62402.5</v>
      </c>
      <c r="N13" s="45">
        <v>0.03</v>
      </c>
      <c r="O13" s="44">
        <f t="shared" ref="O13:O15" si="0">IF(M13="","",(M13*(1+N13)))</f>
        <v>64274.575000000004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62"/>
      <c r="F14" s="130"/>
      <c r="G14" s="56" t="s">
        <v>24</v>
      </c>
      <c r="H14" s="56">
        <v>1</v>
      </c>
      <c r="I14" s="56" t="s">
        <v>25</v>
      </c>
      <c r="J14" s="132"/>
      <c r="K14" s="59" t="s">
        <v>26</v>
      </c>
      <c r="L14" s="43">
        <f t="shared" ref="L14:L15" si="1">IF(H14="","",(IF(K14="Local",(J14/H14),(J14/H14*1.3))))</f>
        <v>0</v>
      </c>
      <c r="M14" s="44" t="str">
        <f>IF(F14="","",(IF(I14="USD",(L14*$F$7*F14),(L14*F14))))</f>
        <v/>
      </c>
      <c r="N14" s="45">
        <v>0.03</v>
      </c>
      <c r="O14" s="44" t="str">
        <f t="shared" si="0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126"/>
      <c r="C15" s="127"/>
      <c r="D15" s="128"/>
      <c r="E15" s="38"/>
      <c r="F15" s="130"/>
      <c r="G15" s="56" t="s">
        <v>24</v>
      </c>
      <c r="H15" s="39">
        <v>1</v>
      </c>
      <c r="I15" s="56" t="s">
        <v>25</v>
      </c>
      <c r="J15" s="132"/>
      <c r="K15" s="59" t="s">
        <v>26</v>
      </c>
      <c r="L15" s="43">
        <f t="shared" si="1"/>
        <v>0</v>
      </c>
      <c r="M15" s="44" t="str">
        <f>IF(F15="","",(IF(I15="USD",(L15*$F$7*F15),(L15*F15))))</f>
        <v/>
      </c>
      <c r="N15" s="45">
        <v>0.03</v>
      </c>
      <c r="O15" s="44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/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27</v>
      </c>
      <c r="O18" s="51">
        <f>SUM(O13:O16)</f>
        <v>64274.575000000004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28</v>
      </c>
      <c r="C19" s="23"/>
      <c r="D19" s="24"/>
      <c r="E19" s="54" t="s">
        <v>29</v>
      </c>
      <c r="F19" s="55">
        <v>1</v>
      </c>
      <c r="G19" s="56" t="s">
        <v>30</v>
      </c>
      <c r="H19" s="57">
        <v>1</v>
      </c>
      <c r="I19" s="39" t="s">
        <v>25</v>
      </c>
      <c r="J19" s="58">
        <v>1000</v>
      </c>
      <c r="K19" s="59" t="s">
        <v>26</v>
      </c>
      <c r="L19" s="43">
        <f t="shared" ref="L19:L27" si="2">IF(H19="","",(IF(K19="Local",(J19/H19),(J19/H19*1.3))))</f>
        <v>1000</v>
      </c>
      <c r="M19" s="44">
        <f t="shared" ref="M19:M26" si="3">IF(F19="","",(IF(I19="USD",(L19*$F$7*F19),(L19*F19))))</f>
        <v>1000</v>
      </c>
      <c r="N19" s="45">
        <v>0.03</v>
      </c>
      <c r="O19" s="44">
        <f t="shared" ref="O19:O24" si="4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53</v>
      </c>
      <c r="C20" s="26"/>
      <c r="D20" s="27"/>
      <c r="E20" s="62" t="s">
        <v>29</v>
      </c>
      <c r="F20" s="59">
        <v>8</v>
      </c>
      <c r="G20" s="56" t="s">
        <v>30</v>
      </c>
      <c r="H20" s="56">
        <v>1</v>
      </c>
      <c r="I20" s="39" t="s">
        <v>25</v>
      </c>
      <c r="J20" s="63">
        <v>130</v>
      </c>
      <c r="K20" s="59" t="s">
        <v>26</v>
      </c>
      <c r="L20" s="64">
        <f t="shared" si="2"/>
        <v>130</v>
      </c>
      <c r="M20" s="65">
        <f t="shared" si="3"/>
        <v>1040</v>
      </c>
      <c r="N20" s="45">
        <v>0.03</v>
      </c>
      <c r="O20" s="44">
        <f t="shared" si="4"/>
        <v>1071.2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54</v>
      </c>
      <c r="C21" s="26"/>
      <c r="D21" s="27"/>
      <c r="E21" s="67" t="s">
        <v>29</v>
      </c>
      <c r="F21" s="68">
        <v>0.08</v>
      </c>
      <c r="G21" s="56" t="s">
        <v>48</v>
      </c>
      <c r="H21" s="56">
        <v>1</v>
      </c>
      <c r="I21" s="39" t="s">
        <v>25</v>
      </c>
      <c r="J21" s="56">
        <v>18000</v>
      </c>
      <c r="K21" s="59" t="s">
        <v>26</v>
      </c>
      <c r="L21" s="64">
        <f t="shared" si="2"/>
        <v>18000</v>
      </c>
      <c r="M21" s="44">
        <f t="shared" si="3"/>
        <v>1440</v>
      </c>
      <c r="N21" s="45">
        <v>0.03</v>
      </c>
      <c r="O21" s="44">
        <f t="shared" si="4"/>
        <v>1483.2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">
      <c r="A22" s="69">
        <v>4</v>
      </c>
      <c r="B22" s="133"/>
      <c r="C22" s="127"/>
      <c r="D22" s="128"/>
      <c r="E22" s="67"/>
      <c r="F22" s="68">
        <v>0</v>
      </c>
      <c r="G22" s="56" t="s">
        <v>30</v>
      </c>
      <c r="H22" s="56">
        <v>0</v>
      </c>
      <c r="I22" s="39" t="s">
        <v>25</v>
      </c>
      <c r="J22" s="125">
        <v>0</v>
      </c>
      <c r="K22" s="59" t="s">
        <v>26</v>
      </c>
      <c r="L22" s="43">
        <f>J22</f>
        <v>0</v>
      </c>
      <c r="M22" s="44">
        <f t="shared" si="3"/>
        <v>0</v>
      </c>
      <c r="N22" s="45">
        <v>0.03</v>
      </c>
      <c r="O22" s="44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7"/>
      <c r="F23" s="59"/>
      <c r="G23" s="56" t="s">
        <v>30</v>
      </c>
      <c r="H23" s="56">
        <v>0</v>
      </c>
      <c r="I23" s="39" t="s">
        <v>25</v>
      </c>
      <c r="J23" s="63">
        <v>0</v>
      </c>
      <c r="K23" s="59" t="s">
        <v>26</v>
      </c>
      <c r="L23" s="43"/>
      <c r="M23" s="65" t="str">
        <f t="shared" si="3"/>
        <v/>
      </c>
      <c r="N23" s="45">
        <v>0</v>
      </c>
      <c r="O23" s="65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1"/>
      <c r="C24" s="26"/>
      <c r="D24" s="27"/>
      <c r="E24" s="72"/>
      <c r="F24" s="59"/>
      <c r="G24" s="56" t="s">
        <v>30</v>
      </c>
      <c r="H24" s="73">
        <v>0</v>
      </c>
      <c r="I24" s="39" t="s">
        <v>25</v>
      </c>
      <c r="J24" s="74">
        <v>0</v>
      </c>
      <c r="K24" s="59" t="s">
        <v>26</v>
      </c>
      <c r="L24" s="43"/>
      <c r="M24" s="44" t="str">
        <f t="shared" si="3"/>
        <v/>
      </c>
      <c r="N24" s="45">
        <v>0</v>
      </c>
      <c r="O24" s="44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5"/>
      <c r="C25" s="32"/>
      <c r="D25" s="33"/>
      <c r="E25" s="76"/>
      <c r="F25" s="77"/>
      <c r="G25" s="78"/>
      <c r="H25" s="78">
        <v>0</v>
      </c>
      <c r="I25" s="78"/>
      <c r="J25" s="79"/>
      <c r="K25" s="79"/>
      <c r="L25" s="43" t="e">
        <f t="shared" si="2"/>
        <v>#DIV/0!</v>
      </c>
      <c r="M25" s="44" t="str">
        <f t="shared" si="3"/>
        <v/>
      </c>
      <c r="N25" s="50" t="s">
        <v>27</v>
      </c>
      <c r="O25" s="51">
        <f>SUM(O19:O24)</f>
        <v>3584.3999999999996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6"/>
      <c r="C26" s="26"/>
      <c r="D26" s="27"/>
      <c r="E26" s="38"/>
      <c r="F26" s="41"/>
      <c r="G26" s="39"/>
      <c r="H26" s="39"/>
      <c r="I26" s="39"/>
      <c r="J26" s="42"/>
      <c r="K26" s="42"/>
      <c r="L26" s="43" t="str">
        <f t="shared" si="2"/>
        <v/>
      </c>
      <c r="M26" s="44" t="str">
        <f t="shared" si="3"/>
        <v/>
      </c>
      <c r="N26" s="45"/>
      <c r="O26" s="44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47"/>
      <c r="G27" s="4"/>
      <c r="H27" s="4"/>
      <c r="I27" s="4"/>
      <c r="J27" s="47"/>
      <c r="K27" s="47"/>
      <c r="L27" s="43" t="str">
        <f t="shared" si="2"/>
        <v/>
      </c>
      <c r="M27" s="49"/>
      <c r="N27" s="80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1">
        <v>1</v>
      </c>
      <c r="B28" s="82" t="s">
        <v>31</v>
      </c>
      <c r="C28" s="83"/>
      <c r="D28" s="84"/>
      <c r="E28" s="85"/>
      <c r="F28" s="86">
        <v>1</v>
      </c>
      <c r="G28" s="81" t="s">
        <v>30</v>
      </c>
      <c r="H28" s="81">
        <v>12</v>
      </c>
      <c r="I28" s="87" t="s">
        <v>25</v>
      </c>
      <c r="J28" s="88">
        <v>1500</v>
      </c>
      <c r="K28" s="89" t="s">
        <v>26</v>
      </c>
      <c r="L28" s="90">
        <v>310</v>
      </c>
      <c r="M28" s="91">
        <f t="shared" ref="M28:M35" si="5">IF(F28="","",(IF(I28="USD",(L28*$F$7*F28),(L28*F28))))</f>
        <v>310</v>
      </c>
      <c r="N28" s="45">
        <v>0.03</v>
      </c>
      <c r="O28" s="44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2</v>
      </c>
      <c r="B29" s="92" t="s">
        <v>32</v>
      </c>
      <c r="C29" s="83"/>
      <c r="D29" s="84"/>
      <c r="E29" s="93"/>
      <c r="F29" s="94">
        <v>1</v>
      </c>
      <c r="G29" s="87" t="s">
        <v>30</v>
      </c>
      <c r="H29" s="87">
        <v>12</v>
      </c>
      <c r="I29" s="87" t="s">
        <v>25</v>
      </c>
      <c r="J29" s="95">
        <v>600</v>
      </c>
      <c r="K29" s="89" t="s">
        <v>26</v>
      </c>
      <c r="L29" s="90">
        <v>130</v>
      </c>
      <c r="M29" s="91">
        <f t="shared" si="5"/>
        <v>130</v>
      </c>
      <c r="N29" s="45">
        <v>0.03</v>
      </c>
      <c r="O29" s="44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3</v>
      </c>
      <c r="B30" s="96" t="s">
        <v>33</v>
      </c>
      <c r="C30" s="83"/>
      <c r="D30" s="84"/>
      <c r="E30" s="93"/>
      <c r="F30" s="97">
        <v>1</v>
      </c>
      <c r="G30" s="87" t="s">
        <v>30</v>
      </c>
      <c r="H30" s="87">
        <v>1</v>
      </c>
      <c r="I30" s="87" t="s">
        <v>25</v>
      </c>
      <c r="J30" s="95">
        <v>500</v>
      </c>
      <c r="K30" s="89" t="s">
        <v>26</v>
      </c>
      <c r="L30" s="98">
        <v>110</v>
      </c>
      <c r="M30" s="91">
        <f t="shared" si="5"/>
        <v>110</v>
      </c>
      <c r="N30" s="45">
        <v>0.03</v>
      </c>
      <c r="O30" s="44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4</v>
      </c>
      <c r="B31" s="99" t="s">
        <v>34</v>
      </c>
      <c r="C31" s="83"/>
      <c r="D31" s="84"/>
      <c r="E31" s="100"/>
      <c r="F31" s="97">
        <v>1</v>
      </c>
      <c r="G31" s="101" t="s">
        <v>30</v>
      </c>
      <c r="H31" s="101">
        <v>1</v>
      </c>
      <c r="I31" s="87" t="s">
        <v>25</v>
      </c>
      <c r="J31" s="95">
        <v>220</v>
      </c>
      <c r="K31" s="89" t="s">
        <v>26</v>
      </c>
      <c r="L31" s="98">
        <v>220</v>
      </c>
      <c r="M31" s="91">
        <f t="shared" si="5"/>
        <v>220</v>
      </c>
      <c r="N31" s="45">
        <v>0.03</v>
      </c>
      <c r="O31" s="44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5</v>
      </c>
      <c r="B32" s="96" t="s">
        <v>35</v>
      </c>
      <c r="C32" s="83"/>
      <c r="D32" s="84"/>
      <c r="E32" s="93"/>
      <c r="F32" s="97">
        <v>1</v>
      </c>
      <c r="G32" s="87" t="s">
        <v>30</v>
      </c>
      <c r="H32" s="87">
        <v>1</v>
      </c>
      <c r="I32" s="87" t="s">
        <v>25</v>
      </c>
      <c r="J32" s="95">
        <v>250</v>
      </c>
      <c r="K32" s="89" t="s">
        <v>26</v>
      </c>
      <c r="L32" s="98">
        <v>250</v>
      </c>
      <c r="M32" s="91">
        <f t="shared" si="5"/>
        <v>250</v>
      </c>
      <c r="N32" s="45">
        <v>0.03</v>
      </c>
      <c r="O32" s="44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6</v>
      </c>
      <c r="B33" s="102" t="s">
        <v>36</v>
      </c>
      <c r="C33" s="83"/>
      <c r="D33" s="84"/>
      <c r="E33" s="93"/>
      <c r="F33" s="97">
        <v>1</v>
      </c>
      <c r="G33" s="81" t="s">
        <v>30</v>
      </c>
      <c r="H33" s="87">
        <v>1</v>
      </c>
      <c r="I33" s="87" t="s">
        <v>25</v>
      </c>
      <c r="J33" s="95">
        <v>25</v>
      </c>
      <c r="K33" s="89" t="s">
        <v>26</v>
      </c>
      <c r="L33" s="98">
        <v>17</v>
      </c>
      <c r="M33" s="91">
        <f t="shared" si="5"/>
        <v>17</v>
      </c>
      <c r="N33" s="45">
        <v>0.03</v>
      </c>
      <c r="O33" s="44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7</v>
      </c>
      <c r="B34" s="103" t="s">
        <v>37</v>
      </c>
      <c r="C34" s="83"/>
      <c r="D34" s="84"/>
      <c r="E34" s="104"/>
      <c r="F34" s="86">
        <v>1</v>
      </c>
      <c r="G34" s="81" t="s">
        <v>30</v>
      </c>
      <c r="H34" s="105">
        <v>1</v>
      </c>
      <c r="I34" s="87" t="s">
        <v>25</v>
      </c>
      <c r="J34" s="95">
        <v>650</v>
      </c>
      <c r="K34" s="89" t="s">
        <v>26</v>
      </c>
      <c r="L34" s="98">
        <v>380</v>
      </c>
      <c r="M34" s="91">
        <f t="shared" si="5"/>
        <v>380</v>
      </c>
      <c r="N34" s="45">
        <v>0.03</v>
      </c>
      <c r="O34" s="44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8</v>
      </c>
      <c r="B35" s="103" t="s">
        <v>38</v>
      </c>
      <c r="C35" s="83"/>
      <c r="D35" s="84"/>
      <c r="E35" s="104"/>
      <c r="F35" s="86">
        <v>1</v>
      </c>
      <c r="G35" s="81" t="s">
        <v>30</v>
      </c>
      <c r="H35" s="105">
        <v>1</v>
      </c>
      <c r="I35" s="87" t="s">
        <v>25</v>
      </c>
      <c r="J35" s="95">
        <v>750</v>
      </c>
      <c r="K35" s="89" t="s">
        <v>26</v>
      </c>
      <c r="L35" s="98">
        <v>300</v>
      </c>
      <c r="M35" s="91">
        <f t="shared" si="5"/>
        <v>300</v>
      </c>
      <c r="N35" s="45">
        <v>0.03</v>
      </c>
      <c r="O35" s="44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6"/>
      <c r="B36" s="106"/>
      <c r="C36" s="26"/>
      <c r="D36" s="27"/>
      <c r="E36" s="107"/>
      <c r="F36" s="68"/>
      <c r="G36" s="56"/>
      <c r="H36" s="108"/>
      <c r="I36" s="39"/>
      <c r="J36" s="42"/>
      <c r="K36" s="59"/>
      <c r="L36" s="43"/>
      <c r="M36" s="44"/>
      <c r="N36" s="45">
        <v>0</v>
      </c>
      <c r="O36" s="44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hidden="1" customHeight="1" x14ac:dyDescent="0.4">
      <c r="A38" s="56"/>
      <c r="B38" s="109"/>
      <c r="C38" s="109"/>
      <c r="D38" s="109"/>
      <c r="E38" s="107"/>
      <c r="F38" s="110"/>
      <c r="G38" s="108"/>
      <c r="H38" s="108"/>
      <c r="I38" s="108"/>
      <c r="J38" s="111"/>
      <c r="K38" s="110"/>
      <c r="L38" s="43"/>
      <c r="M38" s="44"/>
      <c r="N38" s="45"/>
      <c r="O38" s="44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5">
      <c r="A39" s="112"/>
      <c r="B39" s="5"/>
      <c r="C39" s="5"/>
      <c r="D39" s="5"/>
      <c r="E39" s="5"/>
      <c r="F39" s="4"/>
      <c r="G39" s="4"/>
      <c r="H39" s="4"/>
      <c r="I39" s="4"/>
      <c r="J39" s="4"/>
      <c r="K39" s="4"/>
      <c r="L39" s="5"/>
      <c r="M39" s="5"/>
      <c r="N39" s="50" t="s">
        <v>27</v>
      </c>
      <c r="O39" s="51">
        <f>SUM(O28:O37)</f>
        <v>1768.51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1</v>
      </c>
      <c r="B40" s="70" t="s">
        <v>46</v>
      </c>
      <c r="C40" s="26"/>
      <c r="D40" s="27"/>
      <c r="E40" s="38"/>
      <c r="F40" s="39">
        <v>1</v>
      </c>
      <c r="G40" s="56" t="s">
        <v>30</v>
      </c>
      <c r="H40" s="39">
        <v>1</v>
      </c>
      <c r="I40" s="39" t="s">
        <v>25</v>
      </c>
      <c r="J40" s="113">
        <v>0</v>
      </c>
      <c r="K40" s="59" t="s">
        <v>26</v>
      </c>
      <c r="L40" s="43">
        <f t="shared" ref="L40:L42" si="7">IF(H40="","",(IF(K40="Local",(J40/H40))))</f>
        <v>0</v>
      </c>
      <c r="M40" s="44">
        <f t="shared" ref="M40:M42" si="8">IF(F40="","",(IF(I40="USD",(L40*$F$7*F40),(L40*F40))))</f>
        <v>0</v>
      </c>
      <c r="N40" s="45">
        <v>0</v>
      </c>
      <c r="O40" s="44">
        <f t="shared" ref="O40:O42" si="9">IF(M40="","",(M40*(1+N40)))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2</v>
      </c>
      <c r="B41" s="70" t="s">
        <v>39</v>
      </c>
      <c r="C41" s="26"/>
      <c r="D41" s="27"/>
      <c r="E41" s="38"/>
      <c r="F41" s="39">
        <v>1</v>
      </c>
      <c r="G41" s="56" t="s">
        <v>30</v>
      </c>
      <c r="H41" s="39">
        <v>1</v>
      </c>
      <c r="I41" s="39" t="s">
        <v>25</v>
      </c>
      <c r="J41" s="113">
        <v>0</v>
      </c>
      <c r="K41" s="59" t="s">
        <v>26</v>
      </c>
      <c r="L41" s="43">
        <f t="shared" si="7"/>
        <v>0</v>
      </c>
      <c r="M41" s="44">
        <f t="shared" si="8"/>
        <v>0</v>
      </c>
      <c r="N41" s="45">
        <v>0</v>
      </c>
      <c r="O41" s="44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3</v>
      </c>
      <c r="B42" s="114" t="s">
        <v>40</v>
      </c>
      <c r="C42" s="115">
        <f>F3</f>
        <v>0</v>
      </c>
      <c r="D42" s="27"/>
      <c r="E42" s="38"/>
      <c r="F42" s="39">
        <v>1</v>
      </c>
      <c r="G42" s="56" t="s">
        <v>30</v>
      </c>
      <c r="H42" s="39">
        <v>1</v>
      </c>
      <c r="I42" s="39" t="s">
        <v>25</v>
      </c>
      <c r="J42" s="113">
        <v>0</v>
      </c>
      <c r="K42" s="59" t="s">
        <v>26</v>
      </c>
      <c r="L42" s="43">
        <f t="shared" si="7"/>
        <v>0</v>
      </c>
      <c r="M42" s="44">
        <f t="shared" si="8"/>
        <v>0</v>
      </c>
      <c r="N42" s="45">
        <v>0</v>
      </c>
      <c r="O42" s="44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4"/>
      <c r="B43" s="5"/>
      <c r="C43" s="5"/>
      <c r="D43" s="5"/>
      <c r="E43" s="5"/>
      <c r="F43" s="4"/>
      <c r="G43" s="4"/>
      <c r="H43" s="4"/>
      <c r="I43" s="4"/>
      <c r="J43" s="4"/>
      <c r="K43" s="4"/>
      <c r="L43" s="5"/>
      <c r="M43" s="5"/>
      <c r="N43" s="50" t="s">
        <v>27</v>
      </c>
      <c r="O43" s="116">
        <f>SUM(O40:O42)</f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41</v>
      </c>
      <c r="C44" s="26"/>
      <c r="D44" s="27"/>
      <c r="E44" s="38"/>
      <c r="F44" s="39">
        <v>1</v>
      </c>
      <c r="G44" s="56" t="s">
        <v>30</v>
      </c>
      <c r="H44" s="39">
        <v>1</v>
      </c>
      <c r="I44" s="39" t="s">
        <v>25</v>
      </c>
      <c r="J44" s="113">
        <v>0</v>
      </c>
      <c r="K44" s="59" t="s">
        <v>26</v>
      </c>
      <c r="L44" s="43">
        <v>19000</v>
      </c>
      <c r="M44" s="44">
        <f t="shared" ref="M44:M45" si="10">IF(F44="","",(IF(I44="USD",(L44*$F$7*F44),(L44*F44))))</f>
        <v>19000</v>
      </c>
      <c r="N44" s="45">
        <v>0</v>
      </c>
      <c r="O44" s="117">
        <f t="shared" ref="O44:O45" si="11">IF(M44="","",(M44*(1+N44)))</f>
        <v>19000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42</v>
      </c>
      <c r="C45" s="26"/>
      <c r="D45" s="27"/>
      <c r="E45" s="38"/>
      <c r="F45" s="39">
        <v>1</v>
      </c>
      <c r="G45" s="56" t="s">
        <v>30</v>
      </c>
      <c r="H45" s="39">
        <v>1</v>
      </c>
      <c r="I45" s="39" t="s">
        <v>25</v>
      </c>
      <c r="J45" s="113">
        <v>0</v>
      </c>
      <c r="K45" s="59" t="s">
        <v>26</v>
      </c>
      <c r="L45" s="43">
        <v>2000</v>
      </c>
      <c r="M45" s="44">
        <f t="shared" si="10"/>
        <v>2000</v>
      </c>
      <c r="N45" s="45">
        <v>0</v>
      </c>
      <c r="O45" s="117">
        <f t="shared" si="11"/>
        <v>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10"/>
      <c r="B46" s="118"/>
      <c r="C46" s="118"/>
      <c r="D46" s="118"/>
      <c r="E46" s="5"/>
      <c r="F46" s="4"/>
      <c r="G46" s="4"/>
      <c r="H46" s="4"/>
      <c r="I46" s="4"/>
      <c r="J46" s="119"/>
      <c r="K46" s="4"/>
      <c r="L46" s="48"/>
      <c r="M46" s="49"/>
      <c r="N46" s="50" t="s">
        <v>27</v>
      </c>
      <c r="O46" s="116">
        <f>SUM(O44:O45)</f>
        <v>21000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6" t="s">
        <v>43</v>
      </c>
      <c r="O47" s="120">
        <f>+O18+O25+O39+O43+O46</f>
        <v>90627.485000000001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121"/>
      <c r="C48" s="2"/>
      <c r="D48" s="2"/>
      <c r="E48" s="5"/>
      <c r="F48" s="4"/>
      <c r="G48" s="4"/>
      <c r="H48" s="4"/>
      <c r="I48" s="4"/>
      <c r="J48" s="4"/>
      <c r="K48" s="4"/>
      <c r="L48" s="5"/>
      <c r="M48" s="6" t="s">
        <v>44</v>
      </c>
      <c r="N48" s="45">
        <v>0.05</v>
      </c>
      <c r="O48" s="122">
        <f>+O47*N48</f>
        <v>4531.3742499999998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10" t="s">
        <v>45</v>
      </c>
      <c r="N49" s="10"/>
      <c r="O49" s="123">
        <f>SUM(O47:O48)</f>
        <v>95158.859249999994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24">
        <v>95000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41">
    <mergeCell ref="B48:D48"/>
    <mergeCell ref="B28:D28"/>
    <mergeCell ref="B40:D40"/>
    <mergeCell ref="B44:D44"/>
    <mergeCell ref="B37:D37"/>
    <mergeCell ref="B41:D41"/>
    <mergeCell ref="B45:D45"/>
    <mergeCell ref="C42:D42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BSWKSC126E013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2026-03-24T09:40:53Z</dcterms:modified>
</cp:coreProperties>
</file>