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F\"/>
    </mc:Choice>
  </mc:AlternateContent>
  <xr:revisionPtr revIDLastSave="0" documentId="8_{A611B234-70AB-49E7-8062-615780E81315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 - BLWSMD126F06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1" l="1"/>
  <c r="M44" i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M21" i="1"/>
  <c r="O21" i="1" s="1"/>
  <c r="M20" i="1"/>
  <c r="O20" i="1" s="1"/>
  <c r="L20" i="1"/>
  <c r="M19" i="1"/>
  <c r="O19" i="1" s="1"/>
  <c r="L19" i="1"/>
  <c r="M17" i="1"/>
  <c r="O17" i="1" s="1"/>
  <c r="O15" i="1"/>
  <c r="O14" i="1"/>
  <c r="M13" i="1"/>
  <c r="O13" i="1" s="1"/>
  <c r="O18" i="1" s="1"/>
  <c r="L13" i="1"/>
  <c r="O25" i="1" l="1"/>
  <c r="O38" i="1"/>
  <c r="O46" i="1" s="1"/>
  <c r="O47" i="1" l="1"/>
  <c r="O48" i="1" s="1"/>
</calcChain>
</file>

<file path=xl/sharedStrings.xml><?xml version="1.0" encoding="utf-8"?>
<sst xmlns="http://schemas.openxmlformats.org/spreadsheetml/2006/main" count="116" uniqueCount="58">
  <si>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</si>
  <si>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</si>
  <si>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</si>
  <si>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</si>
  <si>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</si>
  <si>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</si>
  <si>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</si>
  <si>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</si>
  <si>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</si>
  <si>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</si>
  <si>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</si>
  <si>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</si>
  <si>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</si>
  <si>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</si>
  <si>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</si>
  <si>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</si>
  <si>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</si>
  <si>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</si>
  <si>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</si>
  <si>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</si>
  <si>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</si>
  <si>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</si>
  <si>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</si>
  <si>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</si>
  <si>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</si>
  <si>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</si>
  <si>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</si>
  <si>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INTERLINING</t>
  </si>
  <si>
    <t>OFFWHITE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</si>
  <si>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</si>
  <si>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</si>
  <si>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</si>
  <si>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</si>
  <si>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</si>
  <si>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</si>
  <si>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</si>
  <si>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</si>
  <si>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</si>
  <si>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</si>
  <si>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</si>
  <si>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</si>
  <si>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</si>
  <si>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</si>
  <si>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</si>
  <si>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</si>
  <si>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</si>
  <si>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</si>
  <si>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LONG SLEEVE BLOUSE</t>
  </si>
  <si>
    <t>MTR</t>
  </si>
  <si>
    <t xml:space="preserve">EMBRO </t>
  </si>
  <si>
    <t>8 - BLWSMD126F065</t>
  </si>
  <si>
    <t>54% TENCEL 46% LINEN</t>
  </si>
  <si>
    <t>A-2817 54% TENCEL 46% LINEN</t>
  </si>
  <si>
    <t>mtr</t>
  </si>
  <si>
    <t>import</t>
  </si>
  <si>
    <t>kurs 16700</t>
  </si>
  <si>
    <t>SHELL BUTTON 18L</t>
  </si>
  <si>
    <t>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</si>
</sst>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5" fontId="24" fillId="2" borderId="12" xfId="0" applyNumberFormat="1" applyFont="1" applyFill="1" applyBorder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403860</xdr:colOff>
      <xdr:row>0</xdr:row>
      <xdr:rowOff>160021</xdr:rowOff>
    </xdr:from>
    <xdr:ext cx="1706879" cy="1783079"/>
    <xdr:pic>
      <xdr:nvPicPr>
        <xdr:cNvPr id="5" name="Shape 3" title="Screenshot 2025-10-22 at 10.26.57.png">
          <a:extLst>
            <a:ext uri="{FF2B5EF4-FFF2-40B4-BE49-F238E27FC236}">
              <a16:creationId xmlns:a16="http://schemas.microsoft.com/office/drawing/2014/main" id="{CBDDD490-7F5A-4FD3-99E6-9AB4E4C1377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 t="13613" b="14406"/>
        <a:stretch>
          <a:fillRect/>
        </a:stretch>
      </xdr:blipFill>
      <xdr:spPr>
        <a:xfrm>
          <a:off x="9525000" y="160021"/>
          <a:ext cx="1706879" cy="17830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50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28</v>
      </c>
      <c r="D4" s="8"/>
      <c r="E4" s="9" t="s">
        <v>4</v>
      </c>
      <c r="F4" s="14" t="s">
        <v>47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/>
      <c r="D5" s="8" t="s">
        <v>6</v>
      </c>
      <c r="E5" s="17" t="s">
        <v>7</v>
      </c>
      <c r="F5" s="17" t="s">
        <v>51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52</v>
      </c>
      <c r="C13" s="28"/>
      <c r="D13" s="29"/>
      <c r="E13" s="40" t="s">
        <v>28</v>
      </c>
      <c r="F13" s="43">
        <v>1.504</v>
      </c>
      <c r="G13" s="41" t="s">
        <v>53</v>
      </c>
      <c r="H13" s="41">
        <v>1</v>
      </c>
      <c r="I13" s="41" t="s">
        <v>25</v>
      </c>
      <c r="J13" s="44">
        <v>85170</v>
      </c>
      <c r="K13" s="45" t="s">
        <v>54</v>
      </c>
      <c r="L13" s="46">
        <f t="shared" ref="L13" si="0">+J13*0.11+J13</f>
        <v>94538.7</v>
      </c>
      <c r="M13" s="47">
        <f>+F13*J13</f>
        <v>128095.68000000001</v>
      </c>
      <c r="N13" s="48">
        <v>0.03</v>
      </c>
      <c r="O13" s="47">
        <f t="shared" ref="O13:O15" si="1">IF(M13="","",(M13*(1+N13)))</f>
        <v>131938.55040000001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/>
      <c r="C14" s="28"/>
      <c r="D14" s="29"/>
      <c r="E14" s="49"/>
      <c r="F14" s="50"/>
      <c r="G14" s="51"/>
      <c r="H14" s="51"/>
      <c r="I14" s="51"/>
      <c r="J14" s="52" t="s">
        <v>55</v>
      </c>
      <c r="K14" s="50"/>
      <c r="L14" s="46"/>
      <c r="M14" s="47"/>
      <c r="N14" s="48"/>
      <c r="O14" s="47" t="str">
        <f t="shared" si="1"/>
        <v/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1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29</v>
      </c>
      <c r="O18" s="59">
        <f>SUM(O13:O16)</f>
        <v>131938.55040000001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30</v>
      </c>
      <c r="C19" s="25"/>
      <c r="D19" s="26"/>
      <c r="E19" s="62"/>
      <c r="F19" s="63">
        <v>1</v>
      </c>
      <c r="G19" s="51" t="s">
        <v>31</v>
      </c>
      <c r="H19" s="64">
        <v>1</v>
      </c>
      <c r="I19" s="41" t="s">
        <v>25</v>
      </c>
      <c r="J19" s="65">
        <v>1000</v>
      </c>
      <c r="K19" s="50" t="s">
        <v>26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56</v>
      </c>
      <c r="C20" s="28"/>
      <c r="D20" s="29"/>
      <c r="E20" s="49" t="s">
        <v>57</v>
      </c>
      <c r="F20" s="50">
        <v>11</v>
      </c>
      <c r="G20" s="51" t="s">
        <v>6</v>
      </c>
      <c r="H20" s="51">
        <v>1</v>
      </c>
      <c r="I20" s="41" t="s">
        <v>25</v>
      </c>
      <c r="J20" s="68">
        <v>300</v>
      </c>
      <c r="K20" s="50" t="s">
        <v>26</v>
      </c>
      <c r="L20" s="69">
        <f t="shared" si="2"/>
        <v>300</v>
      </c>
      <c r="M20" s="70">
        <f t="shared" si="3"/>
        <v>3300</v>
      </c>
      <c r="N20" s="48">
        <v>0.03</v>
      </c>
      <c r="O20" s="47">
        <f t="shared" si="4"/>
        <v>3399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 t="s">
        <v>27</v>
      </c>
      <c r="C21" s="28"/>
      <c r="D21" s="29"/>
      <c r="E21" s="72"/>
      <c r="F21" s="73">
        <v>0.15</v>
      </c>
      <c r="G21" s="51" t="s">
        <v>24</v>
      </c>
      <c r="H21" s="51">
        <v>0</v>
      </c>
      <c r="I21" s="41" t="s">
        <v>25</v>
      </c>
      <c r="J21" s="51">
        <v>15000</v>
      </c>
      <c r="K21" s="50" t="s">
        <v>26</v>
      </c>
      <c r="L21" s="69">
        <v>15000</v>
      </c>
      <c r="M21" s="70">
        <f t="shared" si="3"/>
        <v>2250</v>
      </c>
      <c r="N21" s="48">
        <v>0</v>
      </c>
      <c r="O21" s="47">
        <f t="shared" si="4"/>
        <v>2250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/>
      <c r="C22" s="28"/>
      <c r="D22" s="29"/>
      <c r="E22" s="72"/>
      <c r="F22" s="73"/>
      <c r="G22" s="51" t="s">
        <v>48</v>
      </c>
      <c r="H22" s="51">
        <v>0</v>
      </c>
      <c r="I22" s="41" t="s">
        <v>25</v>
      </c>
      <c r="J22" s="51">
        <v>0</v>
      </c>
      <c r="K22" s="50" t="s">
        <v>26</v>
      </c>
      <c r="L22" s="69">
        <v>0</v>
      </c>
      <c r="M22" s="70" t="str">
        <f t="shared" si="3"/>
        <v/>
      </c>
      <c r="N22" s="48">
        <v>0</v>
      </c>
      <c r="O22" s="47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31</v>
      </c>
      <c r="H23" s="51">
        <v>0</v>
      </c>
      <c r="I23" s="41" t="s">
        <v>25</v>
      </c>
      <c r="J23" s="68">
        <v>0</v>
      </c>
      <c r="K23" s="50" t="s">
        <v>26</v>
      </c>
      <c r="L23" s="69">
        <v>0</v>
      </c>
      <c r="M23" s="70">
        <f t="shared" si="3"/>
        <v>0</v>
      </c>
      <c r="N23" s="48">
        <v>0</v>
      </c>
      <c r="O23" s="70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31</v>
      </c>
      <c r="H24" s="78">
        <v>0</v>
      </c>
      <c r="I24" s="41" t="s">
        <v>25</v>
      </c>
      <c r="J24" s="79">
        <v>0</v>
      </c>
      <c r="K24" s="50" t="s">
        <v>26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3"/>
        <v/>
      </c>
      <c r="N25" s="58" t="s">
        <v>29</v>
      </c>
      <c r="O25" s="59">
        <f>SUM(O19:O24)</f>
        <v>6679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32</v>
      </c>
      <c r="C28" s="88"/>
      <c r="D28" s="89"/>
      <c r="E28" s="90"/>
      <c r="F28" s="91">
        <v>1</v>
      </c>
      <c r="G28" s="92" t="s">
        <v>31</v>
      </c>
      <c r="H28" s="92">
        <v>12</v>
      </c>
      <c r="I28" s="92" t="s">
        <v>25</v>
      </c>
      <c r="J28" s="93">
        <v>1500</v>
      </c>
      <c r="K28" s="94" t="s">
        <v>26</v>
      </c>
      <c r="L28" s="95">
        <v>310</v>
      </c>
      <c r="M28" s="96">
        <f t="shared" ref="M28:M35" si="5">IF(F28="","",(IF(I28="USD",(L28*$F$7*F28),(L28*F28))))</f>
        <v>310</v>
      </c>
      <c r="N28" s="97">
        <v>0.03</v>
      </c>
      <c r="O28" s="98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9" t="s">
        <v>33</v>
      </c>
      <c r="C29" s="88"/>
      <c r="D29" s="89"/>
      <c r="E29" s="100"/>
      <c r="F29" s="91">
        <v>1</v>
      </c>
      <c r="G29" s="92" t="s">
        <v>31</v>
      </c>
      <c r="H29" s="92">
        <v>12</v>
      </c>
      <c r="I29" s="92" t="s">
        <v>25</v>
      </c>
      <c r="J29" s="93">
        <v>600</v>
      </c>
      <c r="K29" s="94" t="s">
        <v>26</v>
      </c>
      <c r="L29" s="95">
        <v>130</v>
      </c>
      <c r="M29" s="96">
        <f t="shared" si="5"/>
        <v>130</v>
      </c>
      <c r="N29" s="97">
        <v>0.03</v>
      </c>
      <c r="O29" s="98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101" t="s">
        <v>34</v>
      </c>
      <c r="C30" s="88"/>
      <c r="D30" s="89"/>
      <c r="E30" s="100"/>
      <c r="F30" s="94">
        <v>1</v>
      </c>
      <c r="G30" s="92" t="s">
        <v>31</v>
      </c>
      <c r="H30" s="92">
        <v>1</v>
      </c>
      <c r="I30" s="92" t="s">
        <v>25</v>
      </c>
      <c r="J30" s="93">
        <v>500</v>
      </c>
      <c r="K30" s="94" t="s">
        <v>26</v>
      </c>
      <c r="L30" s="102">
        <v>110</v>
      </c>
      <c r="M30" s="96">
        <f t="shared" si="5"/>
        <v>110</v>
      </c>
      <c r="N30" s="97">
        <v>0.03</v>
      </c>
      <c r="O30" s="98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103" t="s">
        <v>35</v>
      </c>
      <c r="C31" s="88"/>
      <c r="D31" s="89"/>
      <c r="E31" s="104"/>
      <c r="F31" s="94">
        <v>1</v>
      </c>
      <c r="G31" s="105" t="s">
        <v>31</v>
      </c>
      <c r="H31" s="105">
        <v>1</v>
      </c>
      <c r="I31" s="92" t="s">
        <v>25</v>
      </c>
      <c r="J31" s="93">
        <v>220</v>
      </c>
      <c r="K31" s="94" t="s">
        <v>26</v>
      </c>
      <c r="L31" s="102">
        <v>220</v>
      </c>
      <c r="M31" s="96">
        <f t="shared" si="5"/>
        <v>220</v>
      </c>
      <c r="N31" s="97">
        <v>0.03</v>
      </c>
      <c r="O31" s="98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101" t="s">
        <v>36</v>
      </c>
      <c r="C32" s="88"/>
      <c r="D32" s="89"/>
      <c r="E32" s="100"/>
      <c r="F32" s="94">
        <v>1</v>
      </c>
      <c r="G32" s="92" t="s">
        <v>31</v>
      </c>
      <c r="H32" s="92">
        <v>1</v>
      </c>
      <c r="I32" s="92" t="s">
        <v>25</v>
      </c>
      <c r="J32" s="93">
        <v>250</v>
      </c>
      <c r="K32" s="94" t="s">
        <v>26</v>
      </c>
      <c r="L32" s="102">
        <v>250</v>
      </c>
      <c r="M32" s="96">
        <f t="shared" si="5"/>
        <v>250</v>
      </c>
      <c r="N32" s="97">
        <v>0.03</v>
      </c>
      <c r="O32" s="98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106" t="s">
        <v>37</v>
      </c>
      <c r="C33" s="88"/>
      <c r="D33" s="89"/>
      <c r="E33" s="100"/>
      <c r="F33" s="94">
        <v>1</v>
      </c>
      <c r="G33" s="92" t="s">
        <v>31</v>
      </c>
      <c r="H33" s="92">
        <v>1</v>
      </c>
      <c r="I33" s="92" t="s">
        <v>25</v>
      </c>
      <c r="J33" s="93">
        <v>25</v>
      </c>
      <c r="K33" s="94" t="s">
        <v>26</v>
      </c>
      <c r="L33" s="102">
        <v>17</v>
      </c>
      <c r="M33" s="96">
        <f t="shared" si="5"/>
        <v>17</v>
      </c>
      <c r="N33" s="97">
        <v>0.03</v>
      </c>
      <c r="O33" s="98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107" t="s">
        <v>38</v>
      </c>
      <c r="C34" s="88"/>
      <c r="D34" s="89"/>
      <c r="E34" s="108"/>
      <c r="F34" s="91">
        <v>1</v>
      </c>
      <c r="G34" s="92" t="s">
        <v>31</v>
      </c>
      <c r="H34" s="109">
        <v>1</v>
      </c>
      <c r="I34" s="92" t="s">
        <v>25</v>
      </c>
      <c r="J34" s="93">
        <v>650</v>
      </c>
      <c r="K34" s="94" t="s">
        <v>26</v>
      </c>
      <c r="L34" s="102">
        <v>380</v>
      </c>
      <c r="M34" s="96">
        <f t="shared" si="5"/>
        <v>380</v>
      </c>
      <c r="N34" s="97">
        <v>0.03</v>
      </c>
      <c r="O34" s="98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107" t="s">
        <v>39</v>
      </c>
      <c r="C35" s="88"/>
      <c r="D35" s="89"/>
      <c r="E35" s="108"/>
      <c r="F35" s="91">
        <v>1</v>
      </c>
      <c r="G35" s="92" t="s">
        <v>31</v>
      </c>
      <c r="H35" s="109">
        <v>1</v>
      </c>
      <c r="I35" s="92" t="s">
        <v>25</v>
      </c>
      <c r="J35" s="93">
        <v>750</v>
      </c>
      <c r="K35" s="94" t="s">
        <v>26</v>
      </c>
      <c r="L35" s="102">
        <v>300</v>
      </c>
      <c r="M35" s="96">
        <f t="shared" si="5"/>
        <v>300</v>
      </c>
      <c r="N35" s="97">
        <v>0.03</v>
      </c>
      <c r="O35" s="98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10"/>
      <c r="C36" s="28"/>
      <c r="D36" s="29"/>
      <c r="E36" s="111"/>
      <c r="F36" s="73"/>
      <c r="G36" s="51"/>
      <c r="H36" s="112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29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49</v>
      </c>
      <c r="C39" s="28"/>
      <c r="D39" s="29"/>
      <c r="E39" s="40"/>
      <c r="F39" s="41">
        <v>1</v>
      </c>
      <c r="G39" s="51" t="s">
        <v>31</v>
      </c>
      <c r="H39" s="41">
        <v>1</v>
      </c>
      <c r="I39" s="41" t="s">
        <v>25</v>
      </c>
      <c r="J39" s="117">
        <v>0</v>
      </c>
      <c r="K39" s="50" t="s">
        <v>26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40</v>
      </c>
      <c r="C40" s="28"/>
      <c r="D40" s="29"/>
      <c r="E40" s="40"/>
      <c r="F40" s="41">
        <v>1</v>
      </c>
      <c r="G40" s="51" t="s">
        <v>31</v>
      </c>
      <c r="H40" s="41">
        <v>1</v>
      </c>
      <c r="I40" s="41" t="s">
        <v>25</v>
      </c>
      <c r="J40" s="117">
        <v>0</v>
      </c>
      <c r="K40" s="50" t="s">
        <v>26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8" t="s">
        <v>41</v>
      </c>
      <c r="C41" s="119">
        <f>F3</f>
        <v>0</v>
      </c>
      <c r="D41" s="29"/>
      <c r="E41" s="40"/>
      <c r="F41" s="120">
        <v>0</v>
      </c>
      <c r="G41" s="51" t="s">
        <v>31</v>
      </c>
      <c r="H41" s="41">
        <v>1</v>
      </c>
      <c r="I41" s="41" t="s">
        <v>25</v>
      </c>
      <c r="J41" s="117">
        <v>0</v>
      </c>
      <c r="K41" s="50" t="s">
        <v>26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29</v>
      </c>
      <c r="O42" s="121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42</v>
      </c>
      <c r="C43" s="28"/>
      <c r="D43" s="29"/>
      <c r="E43" s="40"/>
      <c r="F43" s="41">
        <v>1</v>
      </c>
      <c r="G43" s="51" t="s">
        <v>31</v>
      </c>
      <c r="H43" s="41">
        <v>1</v>
      </c>
      <c r="I43" s="41" t="s">
        <v>25</v>
      </c>
      <c r="J43" s="117">
        <v>0</v>
      </c>
      <c r="K43" s="50" t="s">
        <v>26</v>
      </c>
      <c r="L43" s="122">
        <v>21000</v>
      </c>
      <c r="M43" s="47">
        <f t="shared" ref="M43:M44" si="10">IF(F43="","",(IF(I43="USD",(L43*$F$7*F43),(L43*F43))))</f>
        <v>21000</v>
      </c>
      <c r="N43" s="97">
        <v>0</v>
      </c>
      <c r="O43" s="123">
        <f t="shared" ref="O43:O44" si="11">IF(M43="","",(M43*(1+N43)))</f>
        <v>21000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43</v>
      </c>
      <c r="C44" s="28"/>
      <c r="D44" s="29"/>
      <c r="E44" s="40"/>
      <c r="F44" s="41">
        <v>1</v>
      </c>
      <c r="G44" s="51" t="s">
        <v>31</v>
      </c>
      <c r="H44" s="41">
        <v>1</v>
      </c>
      <c r="I44" s="41" t="s">
        <v>25</v>
      </c>
      <c r="J44" s="117">
        <v>0</v>
      </c>
      <c r="K44" s="50" t="s">
        <v>26</v>
      </c>
      <c r="L44" s="46">
        <v>2000</v>
      </c>
      <c r="M44" s="47">
        <f t="shared" si="10"/>
        <v>2000</v>
      </c>
      <c r="N44" s="48">
        <v>0</v>
      </c>
      <c r="O44" s="123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4"/>
      <c r="C45" s="124"/>
      <c r="D45" s="124"/>
      <c r="E45" s="5"/>
      <c r="F45" s="4"/>
      <c r="G45" s="4"/>
      <c r="H45" s="4"/>
      <c r="I45" s="4"/>
      <c r="J45" s="125"/>
      <c r="K45" s="4"/>
      <c r="L45" s="56"/>
      <c r="M45" s="57"/>
      <c r="N45" s="58" t="s">
        <v>29</v>
      </c>
      <c r="O45" s="121">
        <f>SUM(O43:O44)</f>
        <v>23000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44</v>
      </c>
      <c r="O46" s="126">
        <f>+O18+O25+O38+O42+O45</f>
        <v>163386.06040000002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7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45</v>
      </c>
      <c r="N47" s="48">
        <v>0.05</v>
      </c>
      <c r="O47" s="128">
        <f>+O46*N47</f>
        <v>8169.3030200000012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46</v>
      </c>
      <c r="N48" s="10"/>
      <c r="O48" s="129">
        <f>SUM(O46:O47)</f>
        <v>171555.36342000001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0">
        <v>171500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BLWSMD126F065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2026-05-14T14:08:57Z</dcterms:modified>
</cp:coreProperties>
</file>