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11606791-1BDD-4780-93D3-7C4AA15C43B5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BLWKSC126G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M20" i="1"/>
  <c r="O20" i="1" s="1"/>
  <c r="L20" i="1"/>
  <c r="M19" i="1"/>
  <c r="O19" i="1" s="1"/>
  <c r="L19" i="1"/>
  <c r="O17" i="1"/>
  <c r="M17" i="1"/>
  <c r="O15" i="1"/>
  <c r="M14" i="1"/>
  <c r="O14" i="1" s="1"/>
  <c r="L14" i="1"/>
  <c r="O13" i="1"/>
  <c r="O18" i="1" s="1"/>
  <c r="M13" i="1"/>
  <c r="L13" i="1"/>
  <c r="O25" i="1" l="1"/>
  <c r="O46" i="1" s="1"/>
  <c r="O38" i="1"/>
  <c r="O48" i="1" l="1"/>
  <c r="O47" i="1"/>
</calcChain>
</file>

<file path=xl/sharedStrings.xml><?xml version="1.0" encoding="utf-8"?>
<sst xmlns="http://schemas.openxmlformats.org/spreadsheetml/2006/main" count="123" uniqueCount="62">
  <si>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</si>
  <si>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</si>
  <si>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</si>
  <si>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</si>
  <si>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</si>
  <si>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</si>
  <si>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</si>
  <si>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</si>
  <si>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</si>
  <si>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</si>
  <si>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</si>
  <si>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</si>
  <si>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</si>
  <si>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</si>
  <si>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</si>
  <si>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</si>
  <si>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</si>
  <si>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</si>
  <si>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</si>
  <si>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</si>
  <si>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</si>
  <si>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</si>
  <si>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</si>
  <si>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</si>
  <si>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</si>
  <si>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</si>
  <si>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INTERLINING</t>
  </si>
  <si>
    <t>TOTAL =</t>
  </si>
  <si>
    <t>Benang</t>
  </si>
  <si>
    <t>Pcs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</si>
  <si>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</si>
  <si>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</si>
  <si>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</si>
  <si>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</si>
  <si>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</si>
  <si>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</si>
  <si>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</si>
  <si>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</si>
  <si>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</si>
  <si>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</si>
  <si>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</si>
  <si>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</si>
  <si>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</si>
  <si>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</si>
  <si>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</si>
  <si>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</si>
  <si>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</si>
  <si>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LONG SLEEVE BLOUSE</t>
  </si>
  <si>
    <t>MTR</t>
  </si>
  <si>
    <t>color</t>
  </si>
  <si>
    <t>BP</t>
  </si>
  <si>
    <t>kurs $ = 16.986 (30/3)</t>
  </si>
  <si>
    <t>KG</t>
  </si>
  <si>
    <t>GOLD FANCY BUTTON 18L CHARISMA</t>
  </si>
  <si>
    <t>GOLD</t>
  </si>
  <si>
    <t>8 - BLWKSC126G029</t>
  </si>
  <si>
    <t>CRÈME</t>
  </si>
  <si>
    <t>85%TENCEL 15%POLY, 10D*60S/154*106, 51 GSM</t>
  </si>
  <si>
    <t>A-2036 85%TENCEL 15%POLY, 10D*60S/154*106, 51 GSM</t>
  </si>
  <si>
    <t>CREME (UELAI TEX)</t>
  </si>
  <si>
    <t>92%RAYON ECOVERO 8%SPANDEX, 30SX30D, 62",295 GSM REGULAR</t>
  </si>
  <si>
    <t>CREME (NIRWANA)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</si>
</sst>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3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5" fontId="24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  <xf numFmtId="0" fontId="12" fillId="2" borderId="0" xfId="0" applyFont="1" applyFill="1" applyAlignment="1">
      <alignment horizontal="center"/>
    </xf>
    <xf numFmtId="165" fontId="12" fillId="2" borderId="12" xfId="0" applyNumberFormat="1" applyFont="1" applyFill="1" applyBorder="1" applyAlignment="1">
      <alignment horizontal="center"/>
    </xf>
    <xf numFmtId="165" fontId="12" fillId="2" borderId="1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oneCellAnchor>
    <xdr:from>
      <xdr:col>10</xdr:col>
      <xdr:colOff>144780</xdr:colOff>
      <xdr:row>0</xdr:row>
      <xdr:rowOff>38100</xdr:rowOff>
    </xdr:from>
    <xdr:ext cx="3185160" cy="1699261"/>
    <xdr:pic>
      <xdr:nvPicPr>
        <xdr:cNvPr id="41" name="image4.png" title="Image">
          <a:extLst>
            <a:ext uri="{FF2B5EF4-FFF2-40B4-BE49-F238E27FC236}">
              <a16:creationId xmlns:a16="http://schemas.microsoft.com/office/drawing/2014/main" id="{7514183B-EB8F-4ABF-B2DF-977AA63C951E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5" cstate="print"/>
        <a:srcRect l="4818" t="15076" r="7643" b="30699"/>
        <a:stretch>
          <a:fillRect/>
        </a:stretch>
      </xdr:blipFill>
      <xdr:spPr>
        <a:xfrm>
          <a:off x="10271760" y="38100"/>
          <a:ext cx="3185160" cy="169926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82550</xdr:colOff>
      <xdr:row>44</xdr:row>
      <xdr:rowOff>165100</xdr:rowOff>
    </xdr:from>
    <xdr:to>
      <xdr:col>9</xdr:col>
      <xdr:colOff>231004</xdr:colOff>
      <xdr:row>63</xdr:row>
      <xdr:rowOff>88900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F871410-621B-4371-B5D7-E2F06582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550" y="8585200"/>
          <a:ext cx="9269594" cy="3832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55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56</v>
      </c>
      <c r="D4" s="8"/>
      <c r="E4" s="9" t="s">
        <v>4</v>
      </c>
      <c r="F4" s="14" t="s">
        <v>47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1300</v>
      </c>
      <c r="D5" s="8" t="s">
        <v>6</v>
      </c>
      <c r="E5" s="17" t="s">
        <v>7</v>
      </c>
      <c r="F5" s="17" t="s">
        <v>57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 t="s">
        <v>51</v>
      </c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58</v>
      </c>
      <c r="C13" s="28"/>
      <c r="D13" s="29"/>
      <c r="E13" s="40" t="s">
        <v>59</v>
      </c>
      <c r="F13" s="43">
        <v>1.52</v>
      </c>
      <c r="G13" s="119" t="s">
        <v>30</v>
      </c>
      <c r="H13" s="41">
        <v>1</v>
      </c>
      <c r="I13" s="41" t="s">
        <v>24</v>
      </c>
      <c r="J13" s="44">
        <v>58237</v>
      </c>
      <c r="K13" s="45" t="s">
        <v>25</v>
      </c>
      <c r="L13" s="46">
        <f t="shared" ref="L13:L14" si="0">IF(H13="","",(IF(K13="Local",(J13/H13),(J13/H13*1.3))))</f>
        <v>58237</v>
      </c>
      <c r="M13" s="47">
        <f>+F13*J13</f>
        <v>88520.24</v>
      </c>
      <c r="N13" s="48">
        <v>0.03</v>
      </c>
      <c r="O13" s="47">
        <f t="shared" ref="O13:O15" si="1">IF(M13="","",(M13*(1+N13)))</f>
        <v>91175.847200000004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 t="s">
        <v>60</v>
      </c>
      <c r="C14" s="28"/>
      <c r="D14" s="29"/>
      <c r="E14" s="49" t="s">
        <v>61</v>
      </c>
      <c r="F14" s="131">
        <v>0.19</v>
      </c>
      <c r="G14" s="51" t="s">
        <v>52</v>
      </c>
      <c r="H14" s="41">
        <v>1</v>
      </c>
      <c r="I14" s="41" t="s">
        <v>24</v>
      </c>
      <c r="J14" s="44">
        <v>123000</v>
      </c>
      <c r="K14" s="45" t="s">
        <v>25</v>
      </c>
      <c r="L14" s="46">
        <f t="shared" si="0"/>
        <v>123000</v>
      </c>
      <c r="M14" s="47">
        <f>+F14*J14</f>
        <v>23370</v>
      </c>
      <c r="N14" s="48">
        <v>0.03</v>
      </c>
      <c r="O14" s="47">
        <f t="shared" si="1"/>
        <v>24071.100000000002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1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27</v>
      </c>
      <c r="O18" s="59">
        <f>SUM(O13:O16)</f>
        <v>115246.94720000001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28</v>
      </c>
      <c r="C19" s="25"/>
      <c r="D19" s="26"/>
      <c r="E19" s="62"/>
      <c r="F19" s="63">
        <v>1</v>
      </c>
      <c r="G19" s="51" t="s">
        <v>29</v>
      </c>
      <c r="H19" s="64">
        <v>1</v>
      </c>
      <c r="I19" s="41" t="s">
        <v>24</v>
      </c>
      <c r="J19" s="132">
        <v>1500</v>
      </c>
      <c r="K19" s="50" t="s">
        <v>25</v>
      </c>
      <c r="L19" s="46">
        <f t="shared" ref="L19:L27" si="2">IF(H19="","",(IF(K19="Local",(J19/H19),(J19/H19*1.3))))</f>
        <v>1500</v>
      </c>
      <c r="M19" s="47">
        <f t="shared" ref="M19:M26" si="3">IF(F19="","",(IF(I19="USD",(L19*$F$7*F19),(L19*F19))))</f>
        <v>1500</v>
      </c>
      <c r="N19" s="48">
        <v>0.03</v>
      </c>
      <c r="O19" s="47">
        <f t="shared" ref="O19:O24" si="4">IF(M19="","",(M19*(1+N19)))</f>
        <v>1545</v>
      </c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6.5" customHeight="1" x14ac:dyDescent="0.45">
      <c r="A20" s="60">
        <v>2</v>
      </c>
      <c r="B20" s="66" t="s">
        <v>53</v>
      </c>
      <c r="C20" s="28"/>
      <c r="D20" s="29"/>
      <c r="E20" s="49" t="s">
        <v>54</v>
      </c>
      <c r="F20" s="50">
        <v>10</v>
      </c>
      <c r="G20" s="51" t="s">
        <v>6</v>
      </c>
      <c r="H20" s="51">
        <v>1</v>
      </c>
      <c r="I20" s="41" t="s">
        <v>24</v>
      </c>
      <c r="J20" s="67">
        <v>1250</v>
      </c>
      <c r="K20" s="50" t="s">
        <v>25</v>
      </c>
      <c r="L20" s="68">
        <f t="shared" si="2"/>
        <v>1250</v>
      </c>
      <c r="M20" s="69">
        <f t="shared" si="3"/>
        <v>12500</v>
      </c>
      <c r="N20" s="48">
        <v>0.03</v>
      </c>
      <c r="O20" s="47">
        <f t="shared" si="4"/>
        <v>12875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0" t="s">
        <v>26</v>
      </c>
      <c r="C21" s="28"/>
      <c r="D21" s="29"/>
      <c r="E21" s="71"/>
      <c r="F21" s="72">
        <v>0.12</v>
      </c>
      <c r="G21" s="51" t="s">
        <v>6</v>
      </c>
      <c r="H21" s="51">
        <v>1</v>
      </c>
      <c r="I21" s="41" t="s">
        <v>24</v>
      </c>
      <c r="J21" s="51">
        <v>15000</v>
      </c>
      <c r="K21" s="50" t="s">
        <v>25</v>
      </c>
      <c r="L21" s="68">
        <v>15000</v>
      </c>
      <c r="M21" s="69">
        <f t="shared" si="3"/>
        <v>1800</v>
      </c>
      <c r="N21" s="48">
        <v>0.03</v>
      </c>
      <c r="O21" s="47">
        <f t="shared" si="4"/>
        <v>1854</v>
      </c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16.5" customHeight="1" x14ac:dyDescent="0.4">
      <c r="A22" s="73">
        <v>4</v>
      </c>
      <c r="B22" s="70"/>
      <c r="C22" s="28"/>
      <c r="D22" s="29"/>
      <c r="E22" s="71"/>
      <c r="F22" s="72">
        <v>0</v>
      </c>
      <c r="G22" s="51" t="s">
        <v>48</v>
      </c>
      <c r="H22" s="51">
        <v>0</v>
      </c>
      <c r="I22" s="41" t="s">
        <v>24</v>
      </c>
      <c r="J22" s="51">
        <v>0</v>
      </c>
      <c r="K22" s="50" t="s">
        <v>25</v>
      </c>
      <c r="L22" s="68">
        <v>0</v>
      </c>
      <c r="M22" s="69">
        <f t="shared" si="3"/>
        <v>0</v>
      </c>
      <c r="N22" s="48">
        <v>0.03</v>
      </c>
      <c r="O22" s="47">
        <f t="shared" si="4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3">
        <v>5</v>
      </c>
      <c r="B23" s="74"/>
      <c r="C23" s="28"/>
      <c r="D23" s="29"/>
      <c r="E23" s="71"/>
      <c r="F23" s="50">
        <v>0</v>
      </c>
      <c r="G23" s="51" t="s">
        <v>29</v>
      </c>
      <c r="H23" s="51">
        <v>0</v>
      </c>
      <c r="I23" s="41" t="s">
        <v>24</v>
      </c>
      <c r="J23" s="67">
        <v>0</v>
      </c>
      <c r="K23" s="50" t="s">
        <v>25</v>
      </c>
      <c r="L23" s="68">
        <v>0</v>
      </c>
      <c r="M23" s="69">
        <f t="shared" si="3"/>
        <v>0</v>
      </c>
      <c r="N23" s="48">
        <v>0</v>
      </c>
      <c r="O23" s="69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3">
        <v>6</v>
      </c>
      <c r="B24" s="75"/>
      <c r="C24" s="28"/>
      <c r="D24" s="29"/>
      <c r="E24" s="76"/>
      <c r="F24" s="50"/>
      <c r="G24" s="51" t="s">
        <v>29</v>
      </c>
      <c r="H24" s="77">
        <v>0</v>
      </c>
      <c r="I24" s="41" t="s">
        <v>24</v>
      </c>
      <c r="J24" s="78">
        <v>0</v>
      </c>
      <c r="K24" s="50" t="s">
        <v>25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79"/>
      <c r="C25" s="34"/>
      <c r="D25" s="35"/>
      <c r="E25" s="80"/>
      <c r="F25" s="81"/>
      <c r="G25" s="82"/>
      <c r="H25" s="82">
        <v>0</v>
      </c>
      <c r="I25" s="82"/>
      <c r="J25" s="83"/>
      <c r="K25" s="83"/>
      <c r="L25" s="46"/>
      <c r="M25" s="47" t="str">
        <f t="shared" si="3"/>
        <v/>
      </c>
      <c r="N25" s="58" t="s">
        <v>27</v>
      </c>
      <c r="O25" s="59">
        <f>SUM(O19:O24)</f>
        <v>16274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4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5">
        <v>1</v>
      </c>
      <c r="B28" s="86" t="s">
        <v>31</v>
      </c>
      <c r="C28" s="87"/>
      <c r="D28" s="88"/>
      <c r="E28" s="89"/>
      <c r="F28" s="90">
        <v>1</v>
      </c>
      <c r="G28" s="91" t="s">
        <v>29</v>
      </c>
      <c r="H28" s="91">
        <v>12</v>
      </c>
      <c r="I28" s="91" t="s">
        <v>24</v>
      </c>
      <c r="J28" s="92">
        <v>1500</v>
      </c>
      <c r="K28" s="93" t="s">
        <v>25</v>
      </c>
      <c r="L28" s="94">
        <v>310</v>
      </c>
      <c r="M28" s="95">
        <f t="shared" ref="M28:M35" si="5">IF(F28="","",(IF(I28="USD",(L28*$F$7*F28),(L28*F28))))</f>
        <v>310</v>
      </c>
      <c r="N28" s="96">
        <v>0.03</v>
      </c>
      <c r="O28" s="97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5">
        <v>2</v>
      </c>
      <c r="B29" s="98" t="s">
        <v>32</v>
      </c>
      <c r="C29" s="87"/>
      <c r="D29" s="88"/>
      <c r="E29" s="99"/>
      <c r="F29" s="90">
        <v>1</v>
      </c>
      <c r="G29" s="91" t="s">
        <v>29</v>
      </c>
      <c r="H29" s="91">
        <v>12</v>
      </c>
      <c r="I29" s="91" t="s">
        <v>24</v>
      </c>
      <c r="J29" s="92">
        <v>600</v>
      </c>
      <c r="K29" s="93" t="s">
        <v>25</v>
      </c>
      <c r="L29" s="94">
        <v>130</v>
      </c>
      <c r="M29" s="95">
        <f t="shared" si="5"/>
        <v>130</v>
      </c>
      <c r="N29" s="96">
        <v>0.03</v>
      </c>
      <c r="O29" s="97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5">
        <v>3</v>
      </c>
      <c r="B30" s="100" t="s">
        <v>33</v>
      </c>
      <c r="C30" s="87"/>
      <c r="D30" s="88"/>
      <c r="E30" s="99"/>
      <c r="F30" s="93">
        <v>1</v>
      </c>
      <c r="G30" s="91" t="s">
        <v>29</v>
      </c>
      <c r="H30" s="91">
        <v>1</v>
      </c>
      <c r="I30" s="91" t="s">
        <v>24</v>
      </c>
      <c r="J30" s="92">
        <v>500</v>
      </c>
      <c r="K30" s="93" t="s">
        <v>25</v>
      </c>
      <c r="L30" s="101">
        <v>110</v>
      </c>
      <c r="M30" s="95">
        <f t="shared" si="5"/>
        <v>110</v>
      </c>
      <c r="N30" s="96">
        <v>0.03</v>
      </c>
      <c r="O30" s="97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5">
        <v>4</v>
      </c>
      <c r="B31" s="102" t="s">
        <v>34</v>
      </c>
      <c r="C31" s="87"/>
      <c r="D31" s="88"/>
      <c r="E31" s="103"/>
      <c r="F31" s="93">
        <v>1</v>
      </c>
      <c r="G31" s="104" t="s">
        <v>29</v>
      </c>
      <c r="H31" s="104">
        <v>1</v>
      </c>
      <c r="I31" s="91" t="s">
        <v>24</v>
      </c>
      <c r="J31" s="92">
        <v>220</v>
      </c>
      <c r="K31" s="93" t="s">
        <v>25</v>
      </c>
      <c r="L31" s="101">
        <v>220</v>
      </c>
      <c r="M31" s="95">
        <f t="shared" si="5"/>
        <v>220</v>
      </c>
      <c r="N31" s="96">
        <v>0.03</v>
      </c>
      <c r="O31" s="97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5">
        <v>5</v>
      </c>
      <c r="B32" s="100" t="s">
        <v>35</v>
      </c>
      <c r="C32" s="87"/>
      <c r="D32" s="88"/>
      <c r="E32" s="99"/>
      <c r="F32" s="93">
        <v>1</v>
      </c>
      <c r="G32" s="91" t="s">
        <v>29</v>
      </c>
      <c r="H32" s="91">
        <v>1</v>
      </c>
      <c r="I32" s="91" t="s">
        <v>24</v>
      </c>
      <c r="J32" s="92">
        <v>250</v>
      </c>
      <c r="K32" s="93" t="s">
        <v>25</v>
      </c>
      <c r="L32" s="101">
        <v>250</v>
      </c>
      <c r="M32" s="95">
        <f t="shared" si="5"/>
        <v>250</v>
      </c>
      <c r="N32" s="96">
        <v>0.03</v>
      </c>
      <c r="O32" s="97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5">
        <v>6</v>
      </c>
      <c r="B33" s="105" t="s">
        <v>36</v>
      </c>
      <c r="C33" s="87"/>
      <c r="D33" s="88"/>
      <c r="E33" s="99"/>
      <c r="F33" s="93">
        <v>1</v>
      </c>
      <c r="G33" s="91" t="s">
        <v>29</v>
      </c>
      <c r="H33" s="91">
        <v>1</v>
      </c>
      <c r="I33" s="91" t="s">
        <v>24</v>
      </c>
      <c r="J33" s="92">
        <v>25</v>
      </c>
      <c r="K33" s="93" t="s">
        <v>25</v>
      </c>
      <c r="L33" s="101">
        <v>17</v>
      </c>
      <c r="M33" s="95">
        <f t="shared" si="5"/>
        <v>17</v>
      </c>
      <c r="N33" s="96">
        <v>0.03</v>
      </c>
      <c r="O33" s="97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5">
        <v>7</v>
      </c>
      <c r="B34" s="106" t="s">
        <v>37</v>
      </c>
      <c r="C34" s="87"/>
      <c r="D34" s="88"/>
      <c r="E34" s="107"/>
      <c r="F34" s="90">
        <v>1</v>
      </c>
      <c r="G34" s="91" t="s">
        <v>29</v>
      </c>
      <c r="H34" s="108">
        <v>1</v>
      </c>
      <c r="I34" s="91" t="s">
        <v>24</v>
      </c>
      <c r="J34" s="92">
        <v>650</v>
      </c>
      <c r="K34" s="93" t="s">
        <v>25</v>
      </c>
      <c r="L34" s="101">
        <v>380</v>
      </c>
      <c r="M34" s="95">
        <f t="shared" si="5"/>
        <v>380</v>
      </c>
      <c r="N34" s="96">
        <v>0.03</v>
      </c>
      <c r="O34" s="97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5">
        <v>8</v>
      </c>
      <c r="B35" s="106" t="s">
        <v>38</v>
      </c>
      <c r="C35" s="87"/>
      <c r="D35" s="88"/>
      <c r="E35" s="107"/>
      <c r="F35" s="90">
        <v>1</v>
      </c>
      <c r="G35" s="91" t="s">
        <v>29</v>
      </c>
      <c r="H35" s="108">
        <v>1</v>
      </c>
      <c r="I35" s="91" t="s">
        <v>24</v>
      </c>
      <c r="J35" s="92">
        <v>750</v>
      </c>
      <c r="K35" s="93" t="s">
        <v>25</v>
      </c>
      <c r="L35" s="101">
        <v>300</v>
      </c>
      <c r="M35" s="95">
        <f t="shared" si="5"/>
        <v>300</v>
      </c>
      <c r="N35" s="96">
        <v>0.03</v>
      </c>
      <c r="O35" s="97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09"/>
      <c r="C36" s="28"/>
      <c r="D36" s="29"/>
      <c r="E36" s="110"/>
      <c r="F36" s="72"/>
      <c r="G36" s="51"/>
      <c r="H36" s="111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2"/>
      <c r="C37" s="112"/>
      <c r="D37" s="112"/>
      <c r="E37" s="110"/>
      <c r="F37" s="113"/>
      <c r="G37" s="111"/>
      <c r="H37" s="111"/>
      <c r="I37" s="111"/>
      <c r="J37" s="114"/>
      <c r="K37" s="113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5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27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4" t="s">
        <v>39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24</v>
      </c>
      <c r="J39" s="116">
        <v>0</v>
      </c>
      <c r="K39" s="50" t="s">
        <v>25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4" t="s">
        <v>40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24</v>
      </c>
      <c r="J40" s="116">
        <v>0</v>
      </c>
      <c r="K40" s="50" t="s">
        <v>25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7" t="s">
        <v>41</v>
      </c>
      <c r="C41" s="118">
        <f>F3</f>
        <v>0</v>
      </c>
      <c r="D41" s="29"/>
      <c r="E41" s="40"/>
      <c r="F41" s="119">
        <v>0</v>
      </c>
      <c r="G41" s="51" t="s">
        <v>29</v>
      </c>
      <c r="H41" s="41">
        <v>1</v>
      </c>
      <c r="I41" s="41" t="s">
        <v>24</v>
      </c>
      <c r="J41" s="116">
        <v>0</v>
      </c>
      <c r="K41" s="50" t="s">
        <v>25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27</v>
      </c>
      <c r="O42" s="120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42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24</v>
      </c>
      <c r="J43" s="116">
        <v>38000</v>
      </c>
      <c r="K43" s="50" t="s">
        <v>25</v>
      </c>
      <c r="L43" s="121">
        <v>28000</v>
      </c>
      <c r="M43" s="47">
        <f t="shared" ref="M43:M44" si="10">IF(F43="","",(IF(I43="USD",(L43*$F$7*F43),(L43*F43))))</f>
        <v>28000</v>
      </c>
      <c r="N43" s="96">
        <v>0</v>
      </c>
      <c r="O43" s="122">
        <f t="shared" ref="O43:O44" si="11">IF(M43="","",(M43*(1+N43)))</f>
        <v>28000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43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24</v>
      </c>
      <c r="J44" s="116">
        <v>2000</v>
      </c>
      <c r="K44" s="50" t="s">
        <v>25</v>
      </c>
      <c r="L44" s="46">
        <v>2000</v>
      </c>
      <c r="M44" s="47">
        <f t="shared" si="10"/>
        <v>2000</v>
      </c>
      <c r="N44" s="48">
        <v>0</v>
      </c>
      <c r="O44" s="122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6"/>
      <c r="M45" s="57"/>
      <c r="N45" s="58" t="s">
        <v>27</v>
      </c>
      <c r="O45" s="120">
        <f>SUM(O43:O44)</f>
        <v>30000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 t="s">
        <v>49</v>
      </c>
      <c r="K46" s="4"/>
      <c r="L46" s="5"/>
      <c r="M46" s="5"/>
      <c r="N46" s="6" t="s">
        <v>44</v>
      </c>
      <c r="O46" s="125">
        <f>+O18+O25+O38+O42+O45</f>
        <v>163289.4572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45</v>
      </c>
      <c r="N47" s="48">
        <v>0.05</v>
      </c>
      <c r="O47" s="127">
        <f>+O46*N47</f>
        <v>8164.4728600000008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46</v>
      </c>
      <c r="N48" s="10"/>
      <c r="O48" s="128">
        <f>SUM(O46:O47)</f>
        <v>171453.93006000001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 t="s">
        <v>50</v>
      </c>
      <c r="K49" s="130">
        <v>171400</v>
      </c>
      <c r="L49" s="5"/>
      <c r="M49" s="5"/>
      <c r="N49" s="4"/>
      <c r="O49" s="129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BLWKSC126G029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2026-05-14T14:58:49Z</dcterms:modified>
</cp:coreProperties>
</file>