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6B1CAFC0-1795-4215-BAB6-DAC4E7686EEF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TTSIB26H052 EC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 s="1"/>
  <c r="O44" i="1" s="1"/>
  <c r="L43" i="1"/>
  <c r="M43" i="1" s="1"/>
  <c r="O43" i="1" s="1"/>
  <c r="M41" i="1"/>
  <c r="O41" i="1" s="1"/>
  <c r="C41" i="1"/>
  <c r="M40" i="1"/>
  <c r="O40" i="1" s="1"/>
  <c r="L40" i="1"/>
  <c r="M39" i="1"/>
  <c r="O39" i="1" s="1"/>
  <c r="O42" i="1" s="1"/>
  <c r="L39" i="1"/>
  <c r="M36" i="1"/>
  <c r="O36" i="1" s="1"/>
  <c r="O35" i="1"/>
  <c r="M35" i="1"/>
  <c r="M34" i="1"/>
  <c r="O34" i="1" s="1"/>
  <c r="M33" i="1"/>
  <c r="O33" i="1" s="1"/>
  <c r="L32" i="1"/>
  <c r="M32" i="1" s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O22" i="1"/>
  <c r="M22" i="1"/>
  <c r="L21" i="1"/>
  <c r="M21" i="1" s="1"/>
  <c r="O21" i="1" s="1"/>
  <c r="O20" i="1"/>
  <c r="M20" i="1"/>
  <c r="L20" i="1"/>
  <c r="L19" i="1"/>
  <c r="M19" i="1" s="1"/>
  <c r="O19" i="1" s="1"/>
  <c r="M17" i="1"/>
  <c r="O17" i="1" s="1"/>
  <c r="M14" i="1"/>
  <c r="O14" i="1" s="1"/>
  <c r="L14" i="1"/>
  <c r="M13" i="1"/>
  <c r="O13" i="1" s="1"/>
  <c r="L13" i="1"/>
  <c r="O18" i="1" l="1"/>
  <c r="O38" i="1"/>
  <c r="O45" i="1"/>
  <c r="O25" i="1"/>
  <c r="O46" i="1" l="1"/>
  <c r="O47" i="1" l="1"/>
  <c r="O48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<sst xmlns="http://schemas.openxmlformats.org/spreadsheetml/2006/main" count="118" uniqueCount="56">
  <si>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</si>
  <si>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</si>
  <si>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</si>
  <si>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</si>
  <si>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GARMENT DESC :</t>
  </si>
  <si>
    <t xml:space="preserve">SHORT SLEEVE T-SHIRT </t>
  </si>
  <si>
    <t>QTY ORDER :</t>
  </si>
  <si>
    <t>PCS</t>
  </si>
  <si>
    <t>FABRIC COMPOSITION</t>
  </si>
  <si>
    <t>: 95,3% POLYESTER 4,7% SPANDEX,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</si>
  <si>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</si>
  <si>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</si>
  <si>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</si>
  <si>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</si>
  <si>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</si>
  <si>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</si>
  <si>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</si>
  <si>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</si>
  <si>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</si>
  <si>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</si>
  <si>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</si>
  <si>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</si>
  <si>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</si>
  <si>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</si>
  <si>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</si>
  <si>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</si>
  <si>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DN PARAGON 95,3% POLYESTER 4,7% SPANDEX, 335 GSM</t>
  </si>
  <si>
    <t>KG</t>
  </si>
  <si>
    <t>IDR</t>
  </si>
  <si>
    <t>Local</t>
  </si>
  <si>
    <t>Yards</t>
  </si>
  <si>
    <t>TOTAL =</t>
  </si>
  <si>
    <t>Benang</t>
  </si>
  <si>
    <t>Pcs</t>
  </si>
  <si>
    <t>HORN BUTTON 26L DOF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</si>
  <si>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</si>
  <si>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</si>
  <si>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</si>
  <si>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</si>
  <si>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</si>
  <si>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</si>
  <si>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</si>
  <si>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</si>
  <si>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</si>
  <si>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</si>
  <si>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</si>
  <si>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</si>
  <si>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</si>
  <si>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</si>
  <si>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</si>
  <si>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</si>
  <si>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</si>
  <si>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</si>
  <si>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5TTSIB26H052 ECRU / 5-BSKKCA226H063</t>
  </si>
  <si>
    <t>ECRU</t>
  </si>
  <si>
    <t>ecru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</si>
</sst>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571500</xdr:colOff>
      <xdr:row>0</xdr:row>
      <xdr:rowOff>0</xdr:rowOff>
    </xdr:from>
    <xdr:ext cx="2428875" cy="1647825"/>
    <xdr:grpSp>
      <xdr:nvGrpSpPr>
        <xdr:cNvPr id="5" name="Shape 2" title="Drawing">
          <a:extLst>
            <a:ext uri="{FF2B5EF4-FFF2-40B4-BE49-F238E27FC236}">
              <a16:creationId xmlns:a16="http://schemas.microsoft.com/office/drawing/2014/main" id="{20B58FCF-349E-464D-9FF4-0F3CFB0481E1}"/>
            </a:ext>
          </a:extLst>
        </xdr:cNvPr>
        <xdr:cNvGrpSpPr/>
      </xdr:nvGrpSpPr>
      <xdr:grpSpPr>
        <a:xfrm>
          <a:off x="9692640" y="0"/>
          <a:ext cx="2428875" cy="1647825"/>
          <a:chOff x="0" y="82725"/>
          <a:chExt cx="6743905" cy="5791101"/>
        </a:xfrm>
      </xdr:grpSpPr>
      <xdr:pic>
        <xdr:nvPicPr>
          <xdr:cNvPr id="6" name="Shape 3" title="mock neck top copy.png">
            <a:extLst>
              <a:ext uri="{FF2B5EF4-FFF2-40B4-BE49-F238E27FC236}">
                <a16:creationId xmlns:a16="http://schemas.microsoft.com/office/drawing/2014/main" id="{C5FEA9C5-5264-4842-7F27-DEC2F2E6144D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l="10008" r="9012" b="6733"/>
          <a:stretch/>
        </xdr:blipFill>
        <xdr:spPr>
          <a:xfrm>
            <a:off x="0" y="82725"/>
            <a:ext cx="3482900" cy="579110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Shape 4">
            <a:extLst>
              <a:ext uri="{FF2B5EF4-FFF2-40B4-BE49-F238E27FC236}">
                <a16:creationId xmlns:a16="http://schemas.microsoft.com/office/drawing/2014/main" id="{193EF2DD-6349-10FB-EC78-B8BCED3D6AF9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 l="11217" r="7494"/>
          <a:stretch/>
        </xdr:blipFill>
        <xdr:spPr>
          <a:xfrm>
            <a:off x="3482899" y="82725"/>
            <a:ext cx="3261006" cy="5791101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activeCell="C18" sqref="C18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54</v>
      </c>
      <c r="D4" s="8"/>
      <c r="E4" s="9" t="s">
        <v>4</v>
      </c>
      <c r="F4" s="12" t="s">
        <v>5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4">
        <v>2000</v>
      </c>
      <c r="D5" s="8" t="s">
        <v>7</v>
      </c>
      <c r="E5" s="15" t="s">
        <v>8</v>
      </c>
      <c r="F5" s="15" t="s">
        <v>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10</v>
      </c>
      <c r="C7" s="18" t="s">
        <v>11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12</v>
      </c>
      <c r="B10" s="22" t="s">
        <v>13</v>
      </c>
      <c r="C10" s="23"/>
      <c r="D10" s="24"/>
      <c r="E10" s="21" t="s">
        <v>14</v>
      </c>
      <c r="F10" s="22" t="s">
        <v>15</v>
      </c>
      <c r="G10" s="24"/>
      <c r="H10" s="25" t="s">
        <v>16</v>
      </c>
      <c r="I10" s="26"/>
      <c r="J10" s="26"/>
      <c r="K10" s="26"/>
      <c r="L10" s="27"/>
      <c r="M10" s="21" t="s">
        <v>17</v>
      </c>
      <c r="N10" s="28" t="s">
        <v>18</v>
      </c>
      <c r="O10" s="21" t="s">
        <v>19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20</v>
      </c>
      <c r="I11" s="34" t="s">
        <v>21</v>
      </c>
      <c r="J11" s="34" t="s">
        <v>22</v>
      </c>
      <c r="K11" s="35" t="s">
        <v>23</v>
      </c>
      <c r="L11" s="34" t="s">
        <v>24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25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26</v>
      </c>
      <c r="C13" s="26"/>
      <c r="D13" s="27"/>
      <c r="E13" s="38" t="s">
        <v>55</v>
      </c>
      <c r="F13" s="41">
        <v>0.32500000000000001</v>
      </c>
      <c r="G13" s="39" t="s">
        <v>27</v>
      </c>
      <c r="H13" s="39">
        <v>1</v>
      </c>
      <c r="I13" s="39" t="s">
        <v>28</v>
      </c>
      <c r="J13" s="42">
        <v>87500</v>
      </c>
      <c r="K13" s="43" t="s">
        <v>29</v>
      </c>
      <c r="L13" s="44">
        <f t="shared" ref="L13:L14" si="0">IF(H13="","",(IF(K13="Local",(J13/H13),(J13/H13*1.3))))</f>
        <v>87500</v>
      </c>
      <c r="M13" s="45">
        <f>+F13*J13</f>
        <v>28437.5</v>
      </c>
      <c r="N13" s="46">
        <v>0</v>
      </c>
      <c r="O13" s="45">
        <f t="shared" ref="O13:O14" si="1">IF(M13="","",(M13*(1+N13)))</f>
        <v>28437.5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/>
      <c r="G14" s="49" t="s">
        <v>30</v>
      </c>
      <c r="H14" s="49">
        <v>1</v>
      </c>
      <c r="I14" s="49" t="s">
        <v>28</v>
      </c>
      <c r="J14" s="50"/>
      <c r="K14" s="48" t="s">
        <v>29</v>
      </c>
      <c r="L14" s="51">
        <f t="shared" si="0"/>
        <v>0</v>
      </c>
      <c r="M14" s="52" t="str">
        <f>IF(F14="","",(IF(I14="USD",(L14*$F$7*F14),(L14*F14))))</f>
        <v/>
      </c>
      <c r="N14" s="46">
        <v>0</v>
      </c>
      <c r="O14" s="45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31</v>
      </c>
      <c r="O18" s="58">
        <f>SUM(O13:O16)</f>
        <v>28437.5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32</v>
      </c>
      <c r="C19" s="23"/>
      <c r="D19" s="24"/>
      <c r="E19" s="61"/>
      <c r="F19" s="62">
        <v>1</v>
      </c>
      <c r="G19" s="63" t="s">
        <v>33</v>
      </c>
      <c r="H19" s="64">
        <v>1</v>
      </c>
      <c r="I19" s="39" t="s">
        <v>28</v>
      </c>
      <c r="J19" s="65">
        <v>1000</v>
      </c>
      <c r="K19" s="66" t="s">
        <v>29</v>
      </c>
      <c r="L19" s="44">
        <f t="shared" ref="L19:L32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</v>
      </c>
      <c r="O19" s="45">
        <f t="shared" ref="O19:O24" si="4">IF(M19="","",(M19*(1+N19)))</f>
        <v>1000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34</v>
      </c>
      <c r="C20" s="26"/>
      <c r="D20" s="27"/>
      <c r="E20" s="47"/>
      <c r="F20" s="66">
        <v>4</v>
      </c>
      <c r="G20" s="63" t="s">
        <v>33</v>
      </c>
      <c r="H20" s="63">
        <v>1</v>
      </c>
      <c r="I20" s="39" t="s">
        <v>28</v>
      </c>
      <c r="J20" s="69">
        <v>450</v>
      </c>
      <c r="K20" s="66" t="s">
        <v>29</v>
      </c>
      <c r="L20" s="70">
        <f t="shared" si="2"/>
        <v>450</v>
      </c>
      <c r="M20" s="71">
        <f t="shared" si="3"/>
        <v>1800</v>
      </c>
      <c r="N20" s="46">
        <v>0</v>
      </c>
      <c r="O20" s="45">
        <f t="shared" si="4"/>
        <v>1800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35</v>
      </c>
      <c r="C21" s="26"/>
      <c r="D21" s="27"/>
      <c r="E21" s="73"/>
      <c r="F21" s="74">
        <v>0.1</v>
      </c>
      <c r="G21" s="63" t="s">
        <v>33</v>
      </c>
      <c r="H21" s="63">
        <v>1</v>
      </c>
      <c r="I21" s="39" t="s">
        <v>28</v>
      </c>
      <c r="J21" s="63">
        <v>15000</v>
      </c>
      <c r="K21" s="66" t="s">
        <v>29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6"/>
      <c r="D22" s="27"/>
      <c r="E22" s="73"/>
      <c r="F22" s="74"/>
      <c r="G22" s="63" t="s">
        <v>33</v>
      </c>
      <c r="H22" s="63">
        <v>0</v>
      </c>
      <c r="I22" s="39" t="s">
        <v>28</v>
      </c>
      <c r="J22" s="63">
        <v>0</v>
      </c>
      <c r="K22" s="66" t="s">
        <v>29</v>
      </c>
      <c r="L22" s="70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33</v>
      </c>
      <c r="H23" s="63">
        <v>0</v>
      </c>
      <c r="I23" s="39" t="s">
        <v>28</v>
      </c>
      <c r="J23" s="69">
        <v>0</v>
      </c>
      <c r="K23" s="66" t="s">
        <v>29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33</v>
      </c>
      <c r="H24" s="79">
        <v>0</v>
      </c>
      <c r="I24" s="39" t="s">
        <v>28</v>
      </c>
      <c r="J24" s="80">
        <v>0</v>
      </c>
      <c r="K24" s="66" t="s">
        <v>29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31</v>
      </c>
      <c r="O25" s="58">
        <f>SUM(O19:O24)</f>
        <v>4300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36</v>
      </c>
      <c r="C28" s="89"/>
      <c r="D28" s="90"/>
      <c r="E28" s="91"/>
      <c r="F28" s="92">
        <v>1</v>
      </c>
      <c r="G28" s="87" t="s">
        <v>33</v>
      </c>
      <c r="H28" s="87">
        <v>12</v>
      </c>
      <c r="I28" s="93" t="s">
        <v>28</v>
      </c>
      <c r="J28" s="94">
        <v>4300</v>
      </c>
      <c r="K28" s="95" t="s">
        <v>29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37</v>
      </c>
      <c r="C29" s="89"/>
      <c r="D29" s="90"/>
      <c r="E29" s="98"/>
      <c r="F29" s="99">
        <v>1</v>
      </c>
      <c r="G29" s="93" t="s">
        <v>33</v>
      </c>
      <c r="H29" s="93">
        <v>12</v>
      </c>
      <c r="I29" s="93" t="s">
        <v>28</v>
      </c>
      <c r="J29" s="100">
        <v>1750</v>
      </c>
      <c r="K29" s="95" t="s">
        <v>29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38</v>
      </c>
      <c r="C30" s="89"/>
      <c r="D30" s="90"/>
      <c r="E30" s="98"/>
      <c r="F30" s="102">
        <v>1</v>
      </c>
      <c r="G30" s="93" t="s">
        <v>33</v>
      </c>
      <c r="H30" s="93">
        <v>12</v>
      </c>
      <c r="I30" s="93" t="s">
        <v>28</v>
      </c>
      <c r="J30" s="100">
        <v>375</v>
      </c>
      <c r="K30" s="95" t="s">
        <v>29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39</v>
      </c>
      <c r="C31" s="89"/>
      <c r="D31" s="90"/>
      <c r="E31" s="104"/>
      <c r="F31" s="102">
        <v>1</v>
      </c>
      <c r="G31" s="105" t="s">
        <v>33</v>
      </c>
      <c r="H31" s="105">
        <v>1</v>
      </c>
      <c r="I31" s="93" t="s">
        <v>28</v>
      </c>
      <c r="J31" s="100">
        <v>220</v>
      </c>
      <c r="K31" s="95" t="s">
        <v>29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40</v>
      </c>
      <c r="C32" s="89"/>
      <c r="D32" s="90"/>
      <c r="E32" s="98"/>
      <c r="F32" s="102">
        <v>1</v>
      </c>
      <c r="G32" s="93" t="s">
        <v>33</v>
      </c>
      <c r="H32" s="93">
        <v>1</v>
      </c>
      <c r="I32" s="93" t="s">
        <v>28</v>
      </c>
      <c r="J32" s="100">
        <v>250</v>
      </c>
      <c r="K32" s="95" t="s">
        <v>29</v>
      </c>
      <c r="L32" s="70">
        <f t="shared" si="2"/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41</v>
      </c>
      <c r="C33" s="89"/>
      <c r="D33" s="90"/>
      <c r="E33" s="98"/>
      <c r="F33" s="102">
        <v>1</v>
      </c>
      <c r="G33" s="87" t="s">
        <v>33</v>
      </c>
      <c r="H33" s="93">
        <v>1</v>
      </c>
      <c r="I33" s="93" t="s">
        <v>28</v>
      </c>
      <c r="J33" s="100">
        <v>25</v>
      </c>
      <c r="K33" s="95" t="s">
        <v>29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42</v>
      </c>
      <c r="C34" s="89"/>
      <c r="D34" s="90"/>
      <c r="E34" s="108"/>
      <c r="F34" s="92">
        <v>1</v>
      </c>
      <c r="G34" s="87" t="s">
        <v>33</v>
      </c>
      <c r="H34" s="109">
        <v>1</v>
      </c>
      <c r="I34" s="93" t="s">
        <v>28</v>
      </c>
      <c r="J34" s="100">
        <v>650</v>
      </c>
      <c r="K34" s="95" t="s">
        <v>29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43</v>
      </c>
      <c r="C35" s="89"/>
      <c r="D35" s="90"/>
      <c r="E35" s="108"/>
      <c r="F35" s="92">
        <v>1</v>
      </c>
      <c r="G35" s="87" t="s">
        <v>33</v>
      </c>
      <c r="H35" s="109">
        <v>1</v>
      </c>
      <c r="I35" s="93" t="s">
        <v>28</v>
      </c>
      <c r="J35" s="100">
        <v>750</v>
      </c>
      <c r="K35" s="95" t="s">
        <v>29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31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44</v>
      </c>
      <c r="C39" s="26"/>
      <c r="D39" s="27"/>
      <c r="E39" s="38"/>
      <c r="F39" s="39">
        <v>1</v>
      </c>
      <c r="G39" s="63" t="s">
        <v>33</v>
      </c>
      <c r="H39" s="39">
        <v>1</v>
      </c>
      <c r="I39" s="39" t="s">
        <v>28</v>
      </c>
      <c r="J39" s="117">
        <v>0</v>
      </c>
      <c r="K39" s="66" t="s">
        <v>29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45</v>
      </c>
      <c r="C40" s="26"/>
      <c r="D40" s="27"/>
      <c r="E40" s="38"/>
      <c r="F40" s="39">
        <v>1</v>
      </c>
      <c r="G40" s="63" t="s">
        <v>33</v>
      </c>
      <c r="H40" s="39">
        <v>1</v>
      </c>
      <c r="I40" s="39" t="s">
        <v>28</v>
      </c>
      <c r="J40" s="117">
        <v>0</v>
      </c>
      <c r="K40" s="66" t="s">
        <v>29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46</v>
      </c>
      <c r="C41" s="119">
        <f>F3</f>
        <v>0</v>
      </c>
      <c r="D41" s="27"/>
      <c r="E41" s="38"/>
      <c r="F41" s="39">
        <v>1</v>
      </c>
      <c r="G41" s="63" t="s">
        <v>33</v>
      </c>
      <c r="H41" s="39">
        <v>1</v>
      </c>
      <c r="I41" s="39" t="s">
        <v>28</v>
      </c>
      <c r="J41" s="117">
        <v>0</v>
      </c>
      <c r="K41" s="66" t="s">
        <v>29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31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47</v>
      </c>
      <c r="C43" s="26"/>
      <c r="D43" s="27"/>
      <c r="E43" s="38"/>
      <c r="F43" s="39">
        <v>1</v>
      </c>
      <c r="G43" s="63" t="s">
        <v>33</v>
      </c>
      <c r="H43" s="39">
        <v>1</v>
      </c>
      <c r="I43" s="39" t="s">
        <v>28</v>
      </c>
      <c r="J43" s="117">
        <v>16000</v>
      </c>
      <c r="K43" s="66" t="s">
        <v>29</v>
      </c>
      <c r="L43" s="70">
        <f t="shared" ref="L43:L44" si="10">IF(H43="","",(IF(K43="Local",(J43/H43),(J43/H43*1.3))))</f>
        <v>16000</v>
      </c>
      <c r="M43" s="45">
        <f t="shared" ref="M43:M44" si="11">IF(F43="","",(IF(I43="USD",(L43*$F$7*F43),(L43*F43))))</f>
        <v>16000</v>
      </c>
      <c r="N43" s="46">
        <v>0</v>
      </c>
      <c r="O43" s="121">
        <f t="shared" ref="O43:O44" si="12">IF(M43="","",(M43*(1+N43)))</f>
        <v>16000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48</v>
      </c>
      <c r="C44" s="26"/>
      <c r="D44" s="27"/>
      <c r="E44" s="38"/>
      <c r="F44" s="39">
        <v>1</v>
      </c>
      <c r="G44" s="63" t="s">
        <v>33</v>
      </c>
      <c r="H44" s="39">
        <v>1</v>
      </c>
      <c r="I44" s="39" t="s">
        <v>28</v>
      </c>
      <c r="J44" s="117">
        <v>2000</v>
      </c>
      <c r="K44" s="66" t="s">
        <v>29</v>
      </c>
      <c r="L44" s="70">
        <f t="shared" si="10"/>
        <v>2000</v>
      </c>
      <c r="M44" s="45">
        <f t="shared" si="11"/>
        <v>2000</v>
      </c>
      <c r="N44" s="46">
        <v>0</v>
      </c>
      <c r="O44" s="121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31</v>
      </c>
      <c r="O45" s="120">
        <f>SUM(O43:O44)</f>
        <v>18000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49</v>
      </c>
      <c r="O46" s="124">
        <f>+O18+O25+O38+O42+O45</f>
        <v>52535.5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50</v>
      </c>
      <c r="N47" s="46">
        <v>0.05</v>
      </c>
      <c r="O47" s="126">
        <f>+O46*N47</f>
        <v>2626.7750000000001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51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52</v>
      </c>
      <c r="N48" s="10"/>
      <c r="O48" s="127">
        <f>SUM(O46:O47)</f>
        <v>55162.275000000001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55000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5TTSIB26H052 ECRU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2026-05-19T06:54:22Z</dcterms:modified>
</cp:coreProperties>
</file>